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D. Klčovo ZD\VO\"/>
    </mc:Choice>
  </mc:AlternateContent>
  <bookViews>
    <workbookView xWindow="0" yWindow="0" windowWidth="17970" windowHeight="7755" firstSheet="6" activeTab="13"/>
  </bookViews>
  <sheets>
    <sheet name="Rekapitulácia" sheetId="1" r:id="rId1"/>
    <sheet name="Krycí list stavby" sheetId="2" r:id="rId2"/>
    <sheet name="Kryci_list 11526" sheetId="3" r:id="rId3"/>
    <sheet name="Rekap 11526" sheetId="4" r:id="rId4"/>
    <sheet name="SO 11526" sheetId="5" r:id="rId5"/>
    <sheet name="Kryci_list 11531" sheetId="6" r:id="rId6"/>
    <sheet name="Rekap 11531" sheetId="7" r:id="rId7"/>
    <sheet name="SO 11531" sheetId="8" r:id="rId8"/>
    <sheet name="Kryci_list 11533" sheetId="9" r:id="rId9"/>
    <sheet name="Rekap 11533" sheetId="10" r:id="rId10"/>
    <sheet name="SO 11533" sheetId="11" r:id="rId11"/>
    <sheet name="Kryci_list 11535" sheetId="12" r:id="rId12"/>
    <sheet name="Rekap 11535" sheetId="13" r:id="rId13"/>
    <sheet name="SO 11535" sheetId="14" r:id="rId14"/>
  </sheets>
  <definedNames>
    <definedName name="_xlnm.Print_Titles" localSheetId="3">'Rekap 11526'!$9:$9</definedName>
    <definedName name="_xlnm.Print_Titles" localSheetId="6">'Rekap 11531'!$9:$9</definedName>
    <definedName name="_xlnm.Print_Titles" localSheetId="9">'Rekap 11533'!$9:$9</definedName>
    <definedName name="_xlnm.Print_Titles" localSheetId="12">'Rekap 11535'!$9:$9</definedName>
    <definedName name="_xlnm.Print_Titles" localSheetId="4">'SO 11526'!$8:$8</definedName>
    <definedName name="_xlnm.Print_Titles" localSheetId="7">'SO 11531'!$8:$8</definedName>
    <definedName name="_xlnm.Print_Titles" localSheetId="10">'SO 11533'!$8:$8</definedName>
    <definedName name="_xlnm.Print_Titles" localSheetId="13">'SO 11535'!$8:$8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1" i="1"/>
  <c r="J16" i="2" s="1"/>
  <c r="J20" i="2" s="1"/>
  <c r="D11" i="1"/>
  <c r="J18" i="2" s="1"/>
  <c r="E10" i="1"/>
  <c r="E9" i="1"/>
  <c r="E8" i="1"/>
  <c r="E7" i="1"/>
  <c r="E11" i="1" s="1"/>
  <c r="J17" i="2" s="1"/>
  <c r="J17" i="12"/>
  <c r="K10" i="1"/>
  <c r="I30" i="12"/>
  <c r="J30" i="12" s="1"/>
  <c r="Z69" i="14"/>
  <c r="C18" i="13"/>
  <c r="F18" i="13"/>
  <c r="S66" i="14"/>
  <c r="P66" i="14"/>
  <c r="E18" i="13" s="1"/>
  <c r="M66" i="14"/>
  <c r="H66" i="14"/>
  <c r="K65" i="14"/>
  <c r="J65" i="14"/>
  <c r="L65" i="14"/>
  <c r="L66" i="14" s="1"/>
  <c r="B18" i="13" s="1"/>
  <c r="I65" i="14"/>
  <c r="I66" i="14" s="1"/>
  <c r="D18" i="13" s="1"/>
  <c r="F17" i="13"/>
  <c r="S62" i="14"/>
  <c r="P62" i="14"/>
  <c r="E17" i="13" s="1"/>
  <c r="K61" i="14"/>
  <c r="J61" i="14"/>
  <c r="L61" i="14"/>
  <c r="I61" i="14"/>
  <c r="K60" i="14"/>
  <c r="J60" i="14"/>
  <c r="M60" i="14"/>
  <c r="H62" i="14" s="1"/>
  <c r="I60" i="14"/>
  <c r="K59" i="14"/>
  <c r="J59" i="14"/>
  <c r="L59" i="14"/>
  <c r="G62" i="14" s="1"/>
  <c r="I59" i="14"/>
  <c r="I62" i="14" s="1"/>
  <c r="D17" i="13" s="1"/>
  <c r="F16" i="13"/>
  <c r="S56" i="14"/>
  <c r="P56" i="14"/>
  <c r="E16" i="13" s="1"/>
  <c r="K55" i="14"/>
  <c r="J55" i="14"/>
  <c r="L55" i="14"/>
  <c r="I55" i="14"/>
  <c r="K54" i="14"/>
  <c r="J54" i="14"/>
  <c r="M54" i="14"/>
  <c r="I54" i="14"/>
  <c r="K53" i="14"/>
  <c r="J53" i="14"/>
  <c r="L53" i="14"/>
  <c r="I53" i="14"/>
  <c r="K52" i="14"/>
  <c r="J52" i="14"/>
  <c r="M52" i="14"/>
  <c r="H56" i="14" s="1"/>
  <c r="I52" i="14"/>
  <c r="K51" i="14"/>
  <c r="J51" i="14"/>
  <c r="L51" i="14"/>
  <c r="G56" i="14" s="1"/>
  <c r="I51" i="14"/>
  <c r="I56" i="14" s="1"/>
  <c r="D16" i="13" s="1"/>
  <c r="S48" i="14"/>
  <c r="F15" i="13" s="1"/>
  <c r="P48" i="14"/>
  <c r="E15" i="13" s="1"/>
  <c r="K47" i="14"/>
  <c r="J47" i="14"/>
  <c r="M47" i="14"/>
  <c r="I47" i="14"/>
  <c r="K46" i="14"/>
  <c r="J46" i="14"/>
  <c r="L46" i="14"/>
  <c r="I46" i="14"/>
  <c r="K45" i="14"/>
  <c r="J45" i="14"/>
  <c r="M45" i="14"/>
  <c r="H48" i="14" s="1"/>
  <c r="I45" i="14"/>
  <c r="K44" i="14"/>
  <c r="J44" i="14"/>
  <c r="L44" i="14"/>
  <c r="I44" i="14"/>
  <c r="K43" i="14"/>
  <c r="J43" i="14"/>
  <c r="L43" i="14"/>
  <c r="I43" i="14"/>
  <c r="K42" i="14"/>
  <c r="J42" i="14"/>
  <c r="L42" i="14"/>
  <c r="G48" i="14" s="1"/>
  <c r="I42" i="14"/>
  <c r="I48" i="14" s="1"/>
  <c r="D15" i="13" s="1"/>
  <c r="E14" i="13"/>
  <c r="S39" i="14"/>
  <c r="F14" i="13" s="1"/>
  <c r="P39" i="14"/>
  <c r="H39" i="14"/>
  <c r="M39" i="14"/>
  <c r="C14" i="13" s="1"/>
  <c r="K38" i="14"/>
  <c r="J38" i="14"/>
  <c r="L38" i="14"/>
  <c r="G39" i="14" s="1"/>
  <c r="I38" i="14"/>
  <c r="I39" i="14" s="1"/>
  <c r="D14" i="13" s="1"/>
  <c r="E13" i="13"/>
  <c r="S35" i="14"/>
  <c r="F13" i="13" s="1"/>
  <c r="P35" i="14"/>
  <c r="H35" i="14"/>
  <c r="M35" i="14"/>
  <c r="C13" i="13" s="1"/>
  <c r="K34" i="14"/>
  <c r="J34" i="14"/>
  <c r="L34" i="14"/>
  <c r="I34" i="14"/>
  <c r="K33" i="14"/>
  <c r="J33" i="14"/>
  <c r="L33" i="14"/>
  <c r="G35" i="14" s="1"/>
  <c r="I33" i="14"/>
  <c r="I35" i="14" s="1"/>
  <c r="D13" i="13" s="1"/>
  <c r="E12" i="13"/>
  <c r="S30" i="14"/>
  <c r="F12" i="13" s="1"/>
  <c r="P30" i="14"/>
  <c r="H30" i="14"/>
  <c r="M30" i="14"/>
  <c r="C12" i="13" s="1"/>
  <c r="K29" i="14"/>
  <c r="J29" i="14"/>
  <c r="L29" i="14"/>
  <c r="I29" i="14"/>
  <c r="K28" i="14"/>
  <c r="J28" i="14"/>
  <c r="L28" i="14"/>
  <c r="I28" i="14"/>
  <c r="K27" i="14"/>
  <c r="J27" i="14"/>
  <c r="L27" i="14"/>
  <c r="I27" i="14"/>
  <c r="K26" i="14"/>
  <c r="J26" i="14"/>
  <c r="L26" i="14"/>
  <c r="I26" i="14"/>
  <c r="K25" i="14"/>
  <c r="J25" i="14"/>
  <c r="L25" i="14"/>
  <c r="I25" i="14"/>
  <c r="K24" i="14"/>
  <c r="J24" i="14"/>
  <c r="L24" i="14"/>
  <c r="G30" i="14" s="1"/>
  <c r="I24" i="14"/>
  <c r="I30" i="14" s="1"/>
  <c r="D12" i="13" s="1"/>
  <c r="E11" i="13"/>
  <c r="S21" i="14"/>
  <c r="F11" i="13" s="1"/>
  <c r="P21" i="14"/>
  <c r="H21" i="14"/>
  <c r="M21" i="14"/>
  <c r="C11" i="13" s="1"/>
  <c r="K20" i="14"/>
  <c r="J20" i="14"/>
  <c r="L20" i="14"/>
  <c r="I20" i="14"/>
  <c r="K19" i="14"/>
  <c r="J19" i="14"/>
  <c r="L19" i="14"/>
  <c r="I19" i="14"/>
  <c r="K18" i="14"/>
  <c r="J18" i="14"/>
  <c r="L18" i="14"/>
  <c r="I18" i="14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69" i="14" s="1"/>
  <c r="J11" i="14"/>
  <c r="L11" i="14"/>
  <c r="I11" i="14"/>
  <c r="J20" i="12"/>
  <c r="J17" i="9"/>
  <c r="K9" i="1"/>
  <c r="J30" i="9"/>
  <c r="I30" i="9"/>
  <c r="Z50" i="11"/>
  <c r="S47" i="11"/>
  <c r="F19" i="10" s="1"/>
  <c r="P47" i="11"/>
  <c r="P49" i="11" s="1"/>
  <c r="E20" i="10" s="1"/>
  <c r="M47" i="11"/>
  <c r="C19" i="10" s="1"/>
  <c r="H47" i="11"/>
  <c r="K46" i="11"/>
  <c r="J46" i="11"/>
  <c r="L46" i="11"/>
  <c r="I46" i="11"/>
  <c r="K45" i="11"/>
  <c r="J45" i="11"/>
  <c r="L45" i="11"/>
  <c r="I45" i="11"/>
  <c r="K44" i="11"/>
  <c r="J44" i="11"/>
  <c r="L44" i="11"/>
  <c r="I44" i="11"/>
  <c r="E15" i="10"/>
  <c r="S38" i="11"/>
  <c r="F15" i="10" s="1"/>
  <c r="P38" i="11"/>
  <c r="H38" i="11"/>
  <c r="M38" i="11"/>
  <c r="C15" i="10" s="1"/>
  <c r="K37" i="11"/>
  <c r="J37" i="11"/>
  <c r="L37" i="11"/>
  <c r="G38" i="11" s="1"/>
  <c r="I37" i="11"/>
  <c r="I38" i="11" s="1"/>
  <c r="D15" i="10" s="1"/>
  <c r="E14" i="10"/>
  <c r="S34" i="11"/>
  <c r="F14" i="10" s="1"/>
  <c r="P34" i="11"/>
  <c r="H34" i="11"/>
  <c r="M34" i="11"/>
  <c r="C14" i="10" s="1"/>
  <c r="K33" i="11"/>
  <c r="J33" i="11"/>
  <c r="L33" i="11"/>
  <c r="G34" i="11" s="1"/>
  <c r="I33" i="11"/>
  <c r="I34" i="11" s="1"/>
  <c r="D14" i="10" s="1"/>
  <c r="E13" i="10"/>
  <c r="S30" i="11"/>
  <c r="F13" i="10" s="1"/>
  <c r="P30" i="11"/>
  <c r="H30" i="11"/>
  <c r="M30" i="11"/>
  <c r="C13" i="10" s="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G30" i="11" s="1"/>
  <c r="I23" i="11"/>
  <c r="I30" i="11" s="1"/>
  <c r="D13" i="10" s="1"/>
  <c r="E12" i="10"/>
  <c r="S20" i="11"/>
  <c r="F12" i="10" s="1"/>
  <c r="P20" i="11"/>
  <c r="H20" i="11"/>
  <c r="M20" i="11"/>
  <c r="C12" i="10" s="1"/>
  <c r="K19" i="11"/>
  <c r="J19" i="11"/>
  <c r="L19" i="11"/>
  <c r="I19" i="11"/>
  <c r="K18" i="11"/>
  <c r="J18" i="11"/>
  <c r="L18" i="11"/>
  <c r="G20" i="11" s="1"/>
  <c r="I18" i="11"/>
  <c r="I20" i="11" s="1"/>
  <c r="D12" i="10" s="1"/>
  <c r="E11" i="10"/>
  <c r="S15" i="11"/>
  <c r="F11" i="10" s="1"/>
  <c r="P15" i="11"/>
  <c r="H15" i="11"/>
  <c r="M15" i="11"/>
  <c r="C11" i="10" s="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50" i="11" s="1"/>
  <c r="J11" i="11"/>
  <c r="L11" i="11"/>
  <c r="I11" i="11"/>
  <c r="J20" i="9"/>
  <c r="J17" i="6"/>
  <c r="K8" i="1"/>
  <c r="J30" i="6"/>
  <c r="I30" i="6"/>
  <c r="Z150" i="8"/>
  <c r="C31" i="7"/>
  <c r="F31" i="7"/>
  <c r="S147" i="8"/>
  <c r="P147" i="8"/>
  <c r="E31" i="7" s="1"/>
  <c r="M147" i="8"/>
  <c r="H147" i="8"/>
  <c r="K146" i="8"/>
  <c r="J146" i="8"/>
  <c r="L146" i="8"/>
  <c r="I146" i="8"/>
  <c r="K145" i="8"/>
  <c r="J145" i="8"/>
  <c r="L145" i="8"/>
  <c r="L147" i="8" s="1"/>
  <c r="B31" i="7" s="1"/>
  <c r="I145" i="8"/>
  <c r="I147" i="8" s="1"/>
  <c r="D31" i="7" s="1"/>
  <c r="C30" i="7"/>
  <c r="F30" i="7"/>
  <c r="S142" i="8"/>
  <c r="P142" i="8"/>
  <c r="E30" i="7" s="1"/>
  <c r="H142" i="8"/>
  <c r="M142" i="8"/>
  <c r="K141" i="8"/>
  <c r="J141" i="8"/>
  <c r="L141" i="8"/>
  <c r="G142" i="8" s="1"/>
  <c r="I141" i="8"/>
  <c r="I142" i="8" s="1"/>
  <c r="D30" i="7" s="1"/>
  <c r="F29" i="7"/>
  <c r="S138" i="8"/>
  <c r="P138" i="8"/>
  <c r="E29" i="7" s="1"/>
  <c r="H138" i="8"/>
  <c r="M138" i="8"/>
  <c r="C29" i="7" s="1"/>
  <c r="K137" i="8"/>
  <c r="J137" i="8"/>
  <c r="L137" i="8"/>
  <c r="I137" i="8"/>
  <c r="K136" i="8"/>
  <c r="J136" i="8"/>
  <c r="L136" i="8"/>
  <c r="I136" i="8"/>
  <c r="K135" i="8"/>
  <c r="J135" i="8"/>
  <c r="L135" i="8"/>
  <c r="G138" i="8" s="1"/>
  <c r="I135" i="8"/>
  <c r="I138" i="8" s="1"/>
  <c r="D29" i="7" s="1"/>
  <c r="S132" i="8"/>
  <c r="F28" i="7" s="1"/>
  <c r="P132" i="8"/>
  <c r="E28" i="7" s="1"/>
  <c r="K131" i="8"/>
  <c r="J131" i="8"/>
  <c r="L131" i="8"/>
  <c r="I131" i="8"/>
  <c r="K130" i="8"/>
  <c r="J130" i="8"/>
  <c r="M130" i="8"/>
  <c r="I130" i="8"/>
  <c r="K129" i="8"/>
  <c r="J129" i="8"/>
  <c r="M129" i="8"/>
  <c r="H132" i="8" s="1"/>
  <c r="I129" i="8"/>
  <c r="K128" i="8"/>
  <c r="J128" i="8"/>
  <c r="L128" i="8"/>
  <c r="I128" i="8"/>
  <c r="K127" i="8"/>
  <c r="J127" i="8"/>
  <c r="L127" i="8"/>
  <c r="I127" i="8"/>
  <c r="K126" i="8"/>
  <c r="J126" i="8"/>
  <c r="L126" i="8"/>
  <c r="I126" i="8"/>
  <c r="K125" i="8"/>
  <c r="J125" i="8"/>
  <c r="L125" i="8"/>
  <c r="I125" i="8"/>
  <c r="K124" i="8"/>
  <c r="J124" i="8"/>
  <c r="L124" i="8"/>
  <c r="G132" i="8" s="1"/>
  <c r="I124" i="8"/>
  <c r="I132" i="8" s="1"/>
  <c r="D28" i="7" s="1"/>
  <c r="E27" i="7"/>
  <c r="S121" i="8"/>
  <c r="F27" i="7" s="1"/>
  <c r="P121" i="8"/>
  <c r="H121" i="8"/>
  <c r="M121" i="8"/>
  <c r="C27" i="7" s="1"/>
  <c r="K120" i="8"/>
  <c r="J120" i="8"/>
  <c r="L120" i="8"/>
  <c r="I120" i="8"/>
  <c r="K119" i="8"/>
  <c r="J119" i="8"/>
  <c r="L119" i="8"/>
  <c r="I119" i="8"/>
  <c r="K118" i="8"/>
  <c r="J118" i="8"/>
  <c r="L118" i="8"/>
  <c r="I118" i="8"/>
  <c r="K117" i="8"/>
  <c r="J117" i="8"/>
  <c r="L117" i="8"/>
  <c r="I117" i="8"/>
  <c r="K116" i="8"/>
  <c r="J116" i="8"/>
  <c r="L116" i="8"/>
  <c r="I116" i="8"/>
  <c r="K115" i="8"/>
  <c r="J115" i="8"/>
  <c r="L115" i="8"/>
  <c r="G121" i="8" s="1"/>
  <c r="I115" i="8"/>
  <c r="I121" i="8" s="1"/>
  <c r="D27" i="7" s="1"/>
  <c r="E26" i="7"/>
  <c r="S112" i="8"/>
  <c r="F26" i="7" s="1"/>
  <c r="P112" i="8"/>
  <c r="H112" i="8"/>
  <c r="M112" i="8"/>
  <c r="C26" i="7" s="1"/>
  <c r="K111" i="8"/>
  <c r="J111" i="8"/>
  <c r="L111" i="8"/>
  <c r="I111" i="8"/>
  <c r="K110" i="8"/>
  <c r="J110" i="8"/>
  <c r="L110" i="8"/>
  <c r="G112" i="8" s="1"/>
  <c r="I110" i="8"/>
  <c r="I112" i="8" s="1"/>
  <c r="D26" i="7" s="1"/>
  <c r="E25" i="7"/>
  <c r="S107" i="8"/>
  <c r="F25" i="7" s="1"/>
  <c r="P107" i="8"/>
  <c r="M107" i="8"/>
  <c r="C25" i="7" s="1"/>
  <c r="K106" i="8"/>
  <c r="J106" i="8"/>
  <c r="L106" i="8"/>
  <c r="I106" i="8"/>
  <c r="K105" i="8"/>
  <c r="J105" i="8"/>
  <c r="L105" i="8"/>
  <c r="I105" i="8"/>
  <c r="K104" i="8"/>
  <c r="J104" i="8"/>
  <c r="L104" i="8"/>
  <c r="I104" i="8"/>
  <c r="K103" i="8"/>
  <c r="J103" i="8"/>
  <c r="M103" i="8"/>
  <c r="I103" i="8"/>
  <c r="K102" i="8"/>
  <c r="J102" i="8"/>
  <c r="L102" i="8"/>
  <c r="I102" i="8"/>
  <c r="K101" i="8"/>
  <c r="J101" i="8"/>
  <c r="M101" i="8"/>
  <c r="H107" i="8" s="1"/>
  <c r="I101" i="8"/>
  <c r="K100" i="8"/>
  <c r="J100" i="8"/>
  <c r="L100" i="8"/>
  <c r="G107" i="8" s="1"/>
  <c r="I100" i="8"/>
  <c r="I107" i="8" s="1"/>
  <c r="D25" i="7" s="1"/>
  <c r="E24" i="7"/>
  <c r="S97" i="8"/>
  <c r="F24" i="7" s="1"/>
  <c r="P97" i="8"/>
  <c r="K96" i="8"/>
  <c r="J96" i="8"/>
  <c r="L96" i="8"/>
  <c r="I96" i="8"/>
  <c r="K95" i="8"/>
  <c r="J95" i="8"/>
  <c r="M95" i="8"/>
  <c r="I95" i="8"/>
  <c r="K94" i="8"/>
  <c r="J94" i="8"/>
  <c r="L94" i="8"/>
  <c r="I94" i="8"/>
  <c r="K93" i="8"/>
  <c r="J93" i="8"/>
  <c r="M93" i="8"/>
  <c r="I93" i="8"/>
  <c r="K92" i="8"/>
  <c r="J92" i="8"/>
  <c r="L92" i="8"/>
  <c r="I92" i="8"/>
  <c r="K91" i="8"/>
  <c r="J91" i="8"/>
  <c r="M91" i="8"/>
  <c r="I91" i="8"/>
  <c r="K90" i="8"/>
  <c r="J90" i="8"/>
  <c r="L90" i="8"/>
  <c r="I90" i="8"/>
  <c r="K89" i="8"/>
  <c r="J89" i="8"/>
  <c r="M89" i="8"/>
  <c r="I89" i="8"/>
  <c r="K88" i="8"/>
  <c r="J88" i="8"/>
  <c r="M88" i="8"/>
  <c r="M97" i="8" s="1"/>
  <c r="C24" i="7" s="1"/>
  <c r="I88" i="8"/>
  <c r="K87" i="8"/>
  <c r="J87" i="8"/>
  <c r="L87" i="8"/>
  <c r="G97" i="8" s="1"/>
  <c r="I87" i="8"/>
  <c r="I97" i="8" s="1"/>
  <c r="D24" i="7" s="1"/>
  <c r="E23" i="7"/>
  <c r="S84" i="8"/>
  <c r="F23" i="7" s="1"/>
  <c r="P84" i="8"/>
  <c r="P149" i="8" s="1"/>
  <c r="E32" i="7" s="1"/>
  <c r="M84" i="8"/>
  <c r="C23" i="7" s="1"/>
  <c r="K83" i="8"/>
  <c r="J83" i="8"/>
  <c r="L83" i="8"/>
  <c r="I83" i="8"/>
  <c r="K82" i="8"/>
  <c r="J82" i="8"/>
  <c r="M82" i="8"/>
  <c r="I82" i="8"/>
  <c r="K81" i="8"/>
  <c r="J81" i="8"/>
  <c r="L81" i="8"/>
  <c r="I81" i="8"/>
  <c r="K80" i="8"/>
  <c r="J80" i="8"/>
  <c r="M80" i="8"/>
  <c r="I80" i="8"/>
  <c r="K79" i="8"/>
  <c r="J79" i="8"/>
  <c r="L79" i="8"/>
  <c r="I79" i="8"/>
  <c r="K78" i="8"/>
  <c r="J78" i="8"/>
  <c r="M78" i="8"/>
  <c r="I78" i="8"/>
  <c r="K77" i="8"/>
  <c r="J77" i="8"/>
  <c r="L77" i="8"/>
  <c r="I77" i="8"/>
  <c r="K76" i="8"/>
  <c r="J76" i="8"/>
  <c r="M76" i="8"/>
  <c r="H84" i="8" s="1"/>
  <c r="I76" i="8"/>
  <c r="K75" i="8"/>
  <c r="J75" i="8"/>
  <c r="L75" i="8"/>
  <c r="I75" i="8"/>
  <c r="E19" i="7"/>
  <c r="S69" i="8"/>
  <c r="F19" i="7" s="1"/>
  <c r="P69" i="8"/>
  <c r="H69" i="8"/>
  <c r="M69" i="8"/>
  <c r="C19" i="7" s="1"/>
  <c r="K68" i="8"/>
  <c r="J68" i="8"/>
  <c r="L68" i="8"/>
  <c r="G69" i="8" s="1"/>
  <c r="I68" i="8"/>
  <c r="I69" i="8" s="1"/>
  <c r="D19" i="7" s="1"/>
  <c r="E18" i="7"/>
  <c r="S65" i="8"/>
  <c r="F18" i="7" s="1"/>
  <c r="P65" i="8"/>
  <c r="H65" i="8"/>
  <c r="M65" i="8"/>
  <c r="C18" i="7" s="1"/>
  <c r="K64" i="8"/>
  <c r="J64" i="8"/>
  <c r="L64" i="8"/>
  <c r="I64" i="8"/>
  <c r="K63" i="8"/>
  <c r="J63" i="8"/>
  <c r="L63" i="8"/>
  <c r="G65" i="8" s="1"/>
  <c r="I63" i="8"/>
  <c r="I65" i="8" s="1"/>
  <c r="D18" i="7" s="1"/>
  <c r="E17" i="7"/>
  <c r="S60" i="8"/>
  <c r="F17" i="7" s="1"/>
  <c r="P60" i="8"/>
  <c r="H60" i="8"/>
  <c r="M60" i="8"/>
  <c r="C17" i="7" s="1"/>
  <c r="K59" i="8"/>
  <c r="J59" i="8"/>
  <c r="L59" i="8"/>
  <c r="I59" i="8"/>
  <c r="K58" i="8"/>
  <c r="J58" i="8"/>
  <c r="L58" i="8"/>
  <c r="G60" i="8" s="1"/>
  <c r="I58" i="8"/>
  <c r="I60" i="8" s="1"/>
  <c r="D17" i="7" s="1"/>
  <c r="E16" i="7"/>
  <c r="S55" i="8"/>
  <c r="F16" i="7" s="1"/>
  <c r="P55" i="8"/>
  <c r="H55" i="8"/>
  <c r="M55" i="8"/>
  <c r="C16" i="7" s="1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G55" i="8" s="1"/>
  <c r="I47" i="8"/>
  <c r="I55" i="8" s="1"/>
  <c r="D16" i="7" s="1"/>
  <c r="E15" i="7"/>
  <c r="S44" i="8"/>
  <c r="F15" i="7" s="1"/>
  <c r="P44" i="8"/>
  <c r="M44" i="8"/>
  <c r="C15" i="7" s="1"/>
  <c r="K43" i="8"/>
  <c r="J43" i="8"/>
  <c r="M43" i="8"/>
  <c r="H44" i="8" s="1"/>
  <c r="I43" i="8"/>
  <c r="K42" i="8"/>
  <c r="J42" i="8"/>
  <c r="L42" i="8"/>
  <c r="G44" i="8" s="1"/>
  <c r="I42" i="8"/>
  <c r="I44" i="8" s="1"/>
  <c r="D15" i="7" s="1"/>
  <c r="S39" i="8"/>
  <c r="F14" i="7" s="1"/>
  <c r="P39" i="8"/>
  <c r="E14" i="7" s="1"/>
  <c r="H39" i="8"/>
  <c r="M39" i="8"/>
  <c r="C14" i="7" s="1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G39" i="8" s="1"/>
  <c r="I35" i="8"/>
  <c r="I39" i="8" s="1"/>
  <c r="D14" i="7" s="1"/>
  <c r="C13" i="7"/>
  <c r="F13" i="7"/>
  <c r="S32" i="8"/>
  <c r="P32" i="8"/>
  <c r="E13" i="7" s="1"/>
  <c r="H32" i="8"/>
  <c r="M32" i="8"/>
  <c r="K31" i="8"/>
  <c r="J31" i="8"/>
  <c r="L31" i="8"/>
  <c r="I31" i="8"/>
  <c r="K30" i="8"/>
  <c r="J30" i="8"/>
  <c r="L30" i="8"/>
  <c r="I30" i="8"/>
  <c r="K29" i="8"/>
  <c r="J29" i="8"/>
  <c r="L29" i="8"/>
  <c r="G32" i="8" s="1"/>
  <c r="I29" i="8"/>
  <c r="I32" i="8" s="1"/>
  <c r="D13" i="7" s="1"/>
  <c r="C12" i="7"/>
  <c r="F12" i="7"/>
  <c r="S26" i="8"/>
  <c r="P26" i="8"/>
  <c r="E12" i="7" s="1"/>
  <c r="H26" i="8"/>
  <c r="M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G26" i="8" s="1"/>
  <c r="I17" i="8"/>
  <c r="I26" i="8" s="1"/>
  <c r="D12" i="7" s="1"/>
  <c r="C11" i="7"/>
  <c r="F11" i="7"/>
  <c r="S14" i="8"/>
  <c r="P14" i="8"/>
  <c r="H14" i="8"/>
  <c r="M14" i="8"/>
  <c r="K13" i="8"/>
  <c r="J13" i="8"/>
  <c r="L13" i="8"/>
  <c r="I13" i="8"/>
  <c r="K12" i="8"/>
  <c r="J12" i="8"/>
  <c r="L12" i="8"/>
  <c r="I12" i="8"/>
  <c r="K11" i="8"/>
  <c r="K150" i="8" s="1"/>
  <c r="J11" i="8"/>
  <c r="L11" i="8"/>
  <c r="I11" i="8"/>
  <c r="J20" i="6"/>
  <c r="J17" i="3"/>
  <c r="K7" i="1"/>
  <c r="I30" i="3"/>
  <c r="J30" i="3" s="1"/>
  <c r="Z109" i="5"/>
  <c r="C25" i="4"/>
  <c r="F25" i="4"/>
  <c r="S106" i="5"/>
  <c r="P106" i="5"/>
  <c r="E25" i="4" s="1"/>
  <c r="M106" i="5"/>
  <c r="H106" i="5"/>
  <c r="K105" i="5"/>
  <c r="J105" i="5"/>
  <c r="L105" i="5"/>
  <c r="I105" i="5"/>
  <c r="K104" i="5"/>
  <c r="J104" i="5"/>
  <c r="L104" i="5"/>
  <c r="I104" i="5"/>
  <c r="K103" i="5"/>
  <c r="J103" i="5"/>
  <c r="L103" i="5"/>
  <c r="I103" i="5"/>
  <c r="K102" i="5"/>
  <c r="J102" i="5"/>
  <c r="L102" i="5"/>
  <c r="I102" i="5"/>
  <c r="K101" i="5"/>
  <c r="J101" i="5"/>
  <c r="L101" i="5"/>
  <c r="L106" i="5" s="1"/>
  <c r="B25" i="4" s="1"/>
  <c r="I101" i="5"/>
  <c r="I106" i="5" s="1"/>
  <c r="D25" i="4" s="1"/>
  <c r="C24" i="4"/>
  <c r="F24" i="4"/>
  <c r="S98" i="5"/>
  <c r="P98" i="5"/>
  <c r="E24" i="4" s="1"/>
  <c r="H98" i="5"/>
  <c r="M98" i="5"/>
  <c r="K97" i="5"/>
  <c r="J97" i="5"/>
  <c r="L97" i="5"/>
  <c r="I97" i="5"/>
  <c r="K96" i="5"/>
  <c r="J96" i="5"/>
  <c r="L96" i="5"/>
  <c r="G98" i="5" s="1"/>
  <c r="I96" i="5"/>
  <c r="I98" i="5" s="1"/>
  <c r="D24" i="4" s="1"/>
  <c r="C23" i="4"/>
  <c r="F23" i="4"/>
  <c r="S93" i="5"/>
  <c r="P93" i="5"/>
  <c r="E23" i="4" s="1"/>
  <c r="H93" i="5"/>
  <c r="M93" i="5"/>
  <c r="K92" i="5"/>
  <c r="J92" i="5"/>
  <c r="L92" i="5"/>
  <c r="I92" i="5"/>
  <c r="K91" i="5"/>
  <c r="J91" i="5"/>
  <c r="L91" i="5"/>
  <c r="I91" i="5"/>
  <c r="K90" i="5"/>
  <c r="J90" i="5"/>
  <c r="L90" i="5"/>
  <c r="I90" i="5"/>
  <c r="K89" i="5"/>
  <c r="J89" i="5"/>
  <c r="L89" i="5"/>
  <c r="I89" i="5"/>
  <c r="K88" i="5"/>
  <c r="J88" i="5"/>
  <c r="L88" i="5"/>
  <c r="I88" i="5"/>
  <c r="K87" i="5"/>
  <c r="J87" i="5"/>
  <c r="L87" i="5"/>
  <c r="G93" i="5" s="1"/>
  <c r="I87" i="5"/>
  <c r="I93" i="5" s="1"/>
  <c r="D23" i="4" s="1"/>
  <c r="F22" i="4"/>
  <c r="S84" i="5"/>
  <c r="P84" i="5"/>
  <c r="E22" i="4" s="1"/>
  <c r="K83" i="5"/>
  <c r="J83" i="5"/>
  <c r="L83" i="5"/>
  <c r="I83" i="5"/>
  <c r="K82" i="5"/>
  <c r="J82" i="5"/>
  <c r="L82" i="5"/>
  <c r="I82" i="5"/>
  <c r="K81" i="5"/>
  <c r="J81" i="5"/>
  <c r="L81" i="5"/>
  <c r="I81" i="5"/>
  <c r="K80" i="5"/>
  <c r="J80" i="5"/>
  <c r="M80" i="5"/>
  <c r="I80" i="5"/>
  <c r="K79" i="5"/>
  <c r="J79" i="5"/>
  <c r="L79" i="5"/>
  <c r="I79" i="5"/>
  <c r="K78" i="5"/>
  <c r="J78" i="5"/>
  <c r="M78" i="5"/>
  <c r="H84" i="5" s="1"/>
  <c r="I78" i="5"/>
  <c r="K77" i="5"/>
  <c r="J77" i="5"/>
  <c r="L77" i="5"/>
  <c r="I77" i="5"/>
  <c r="K76" i="5"/>
  <c r="J76" i="5"/>
  <c r="L76" i="5"/>
  <c r="I76" i="5"/>
  <c r="K75" i="5"/>
  <c r="J75" i="5"/>
  <c r="L75" i="5"/>
  <c r="G84" i="5" s="1"/>
  <c r="I75" i="5"/>
  <c r="I84" i="5" s="1"/>
  <c r="D22" i="4" s="1"/>
  <c r="F21" i="4"/>
  <c r="S72" i="5"/>
  <c r="P72" i="5"/>
  <c r="E21" i="4" s="1"/>
  <c r="K71" i="5"/>
  <c r="J71" i="5"/>
  <c r="L71" i="5"/>
  <c r="I71" i="5"/>
  <c r="K70" i="5"/>
  <c r="J70" i="5"/>
  <c r="M70" i="5"/>
  <c r="I70" i="5"/>
  <c r="K69" i="5"/>
  <c r="J69" i="5"/>
  <c r="L69" i="5"/>
  <c r="I69" i="5"/>
  <c r="K68" i="5"/>
  <c r="J68" i="5"/>
  <c r="M68" i="5"/>
  <c r="I68" i="5"/>
  <c r="K67" i="5"/>
  <c r="J67" i="5"/>
  <c r="L67" i="5"/>
  <c r="I67" i="5"/>
  <c r="K66" i="5"/>
  <c r="J66" i="5"/>
  <c r="M66" i="5"/>
  <c r="I66" i="5"/>
  <c r="K65" i="5"/>
  <c r="J65" i="5"/>
  <c r="L65" i="5"/>
  <c r="I65" i="5"/>
  <c r="K64" i="5"/>
  <c r="J64" i="5"/>
  <c r="M64" i="5"/>
  <c r="I64" i="5"/>
  <c r="K63" i="5"/>
  <c r="J63" i="5"/>
  <c r="M63" i="5"/>
  <c r="H72" i="5" s="1"/>
  <c r="I63" i="5"/>
  <c r="K62" i="5"/>
  <c r="J62" i="5"/>
  <c r="L62" i="5"/>
  <c r="G72" i="5" s="1"/>
  <c r="I62" i="5"/>
  <c r="I72" i="5" s="1"/>
  <c r="D21" i="4" s="1"/>
  <c r="F20" i="4"/>
  <c r="S59" i="5"/>
  <c r="S108" i="5" s="1"/>
  <c r="F26" i="4" s="1"/>
  <c r="P59" i="5"/>
  <c r="P108" i="5" s="1"/>
  <c r="E26" i="4" s="1"/>
  <c r="K58" i="5"/>
  <c r="J58" i="5"/>
  <c r="L58" i="5"/>
  <c r="I58" i="5"/>
  <c r="K57" i="5"/>
  <c r="J57" i="5"/>
  <c r="M57" i="5"/>
  <c r="I57" i="5"/>
  <c r="K56" i="5"/>
  <c r="J56" i="5"/>
  <c r="L56" i="5"/>
  <c r="I56" i="5"/>
  <c r="K55" i="5"/>
  <c r="J55" i="5"/>
  <c r="M55" i="5"/>
  <c r="I55" i="5"/>
  <c r="K54" i="5"/>
  <c r="J54" i="5"/>
  <c r="L54" i="5"/>
  <c r="I54" i="5"/>
  <c r="S48" i="5"/>
  <c r="F16" i="4" s="1"/>
  <c r="P48" i="5"/>
  <c r="E16" i="4" s="1"/>
  <c r="H48" i="5"/>
  <c r="M48" i="5"/>
  <c r="C16" i="4" s="1"/>
  <c r="K47" i="5"/>
  <c r="J47" i="5"/>
  <c r="L47" i="5"/>
  <c r="G48" i="5" s="1"/>
  <c r="I47" i="5"/>
  <c r="I48" i="5" s="1"/>
  <c r="D16" i="4" s="1"/>
  <c r="E15" i="4"/>
  <c r="S44" i="5"/>
  <c r="F15" i="4" s="1"/>
  <c r="P44" i="5"/>
  <c r="H44" i="5"/>
  <c r="M44" i="5"/>
  <c r="C15" i="4" s="1"/>
  <c r="K43" i="5"/>
  <c r="J43" i="5"/>
  <c r="L43" i="5"/>
  <c r="I43" i="5"/>
  <c r="K42" i="5"/>
  <c r="J42" i="5"/>
  <c r="L42" i="5"/>
  <c r="I42" i="5"/>
  <c r="K41" i="5"/>
  <c r="J41" i="5"/>
  <c r="L41" i="5"/>
  <c r="G44" i="5" s="1"/>
  <c r="I41" i="5"/>
  <c r="I44" i="5" s="1"/>
  <c r="D15" i="4" s="1"/>
  <c r="E14" i="4"/>
  <c r="S38" i="5"/>
  <c r="F14" i="4" s="1"/>
  <c r="P38" i="5"/>
  <c r="H38" i="5"/>
  <c r="M38" i="5"/>
  <c r="C14" i="4" s="1"/>
  <c r="K37" i="5"/>
  <c r="J37" i="5"/>
  <c r="L37" i="5"/>
  <c r="I37" i="5"/>
  <c r="K36" i="5"/>
  <c r="J36" i="5"/>
  <c r="L36" i="5"/>
  <c r="I36" i="5"/>
  <c r="K35" i="5"/>
  <c r="J35" i="5"/>
  <c r="L35" i="5"/>
  <c r="I35" i="5"/>
  <c r="K34" i="5"/>
  <c r="J34" i="5"/>
  <c r="L34" i="5"/>
  <c r="G38" i="5" s="1"/>
  <c r="I34" i="5"/>
  <c r="I38" i="5" s="1"/>
  <c r="D14" i="4" s="1"/>
  <c r="E13" i="4"/>
  <c r="S31" i="5"/>
  <c r="F13" i="4" s="1"/>
  <c r="P31" i="5"/>
  <c r="H31" i="5"/>
  <c r="M31" i="5"/>
  <c r="C13" i="4" s="1"/>
  <c r="K30" i="5"/>
  <c r="J30" i="5"/>
  <c r="L30" i="5"/>
  <c r="G31" i="5" s="1"/>
  <c r="I30" i="5"/>
  <c r="I31" i="5" s="1"/>
  <c r="D13" i="4" s="1"/>
  <c r="E12" i="4"/>
  <c r="S27" i="5"/>
  <c r="F12" i="4" s="1"/>
  <c r="P27" i="5"/>
  <c r="H27" i="5"/>
  <c r="M27" i="5"/>
  <c r="C12" i="4" s="1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G27" i="5" s="1"/>
  <c r="I17" i="5"/>
  <c r="I27" i="5" s="1"/>
  <c r="D12" i="4" s="1"/>
  <c r="E11" i="4"/>
  <c r="S14" i="5"/>
  <c r="F11" i="4" s="1"/>
  <c r="P14" i="5"/>
  <c r="H14" i="5"/>
  <c r="M14" i="5"/>
  <c r="C11" i="4" s="1"/>
  <c r="K13" i="5"/>
  <c r="J13" i="5"/>
  <c r="L13" i="5"/>
  <c r="I13" i="5"/>
  <c r="K12" i="5"/>
  <c r="J12" i="5"/>
  <c r="L12" i="5"/>
  <c r="I12" i="5"/>
  <c r="K11" i="5"/>
  <c r="K109" i="5" s="1"/>
  <c r="J11" i="5"/>
  <c r="L11" i="5"/>
  <c r="I11" i="5"/>
  <c r="J20" i="3"/>
  <c r="H97" i="8" l="1"/>
  <c r="I21" i="14"/>
  <c r="D11" i="13" s="1"/>
  <c r="M48" i="14"/>
  <c r="C15" i="13" s="1"/>
  <c r="M56" i="14"/>
  <c r="C16" i="13" s="1"/>
  <c r="M62" i="14"/>
  <c r="C17" i="13" s="1"/>
  <c r="I68" i="14"/>
  <c r="D19" i="13" s="1"/>
  <c r="F16" i="12" s="1"/>
  <c r="F23" i="12" s="1"/>
  <c r="S68" i="14"/>
  <c r="F19" i="13" s="1"/>
  <c r="S69" i="14"/>
  <c r="F21" i="13" s="1"/>
  <c r="L21" i="14"/>
  <c r="B11" i="13" s="1"/>
  <c r="G21" i="14"/>
  <c r="L30" i="14"/>
  <c r="B12" i="13" s="1"/>
  <c r="L35" i="14"/>
  <c r="B13" i="13" s="1"/>
  <c r="L39" i="14"/>
  <c r="B14" i="13" s="1"/>
  <c r="L48" i="14"/>
  <c r="B15" i="13" s="1"/>
  <c r="L56" i="14"/>
  <c r="B16" i="13" s="1"/>
  <c r="L62" i="14"/>
  <c r="B17" i="13" s="1"/>
  <c r="G66" i="14"/>
  <c r="G68" i="14"/>
  <c r="P68" i="14"/>
  <c r="E19" i="13" s="1"/>
  <c r="P50" i="11"/>
  <c r="E22" i="10" s="1"/>
  <c r="I15" i="11"/>
  <c r="D11" i="10" s="1"/>
  <c r="H40" i="11"/>
  <c r="M40" i="11"/>
  <c r="C16" i="10" s="1"/>
  <c r="E16" i="9" s="1"/>
  <c r="S40" i="11"/>
  <c r="F16" i="10" s="1"/>
  <c r="I47" i="11"/>
  <c r="D19" i="10" s="1"/>
  <c r="E19" i="10"/>
  <c r="H49" i="11"/>
  <c r="M49" i="11"/>
  <c r="C20" i="10" s="1"/>
  <c r="E17" i="9" s="1"/>
  <c r="S49" i="11"/>
  <c r="F20" i="10" s="1"/>
  <c r="H50" i="11"/>
  <c r="S50" i="11"/>
  <c r="F22" i="10" s="1"/>
  <c r="L15" i="11"/>
  <c r="B11" i="10" s="1"/>
  <c r="G15" i="11"/>
  <c r="L20" i="11"/>
  <c r="B12" i="10" s="1"/>
  <c r="L30" i="11"/>
  <c r="B13" i="10" s="1"/>
  <c r="L34" i="11"/>
  <c r="B14" i="10" s="1"/>
  <c r="L38" i="11"/>
  <c r="B15" i="10" s="1"/>
  <c r="P40" i="11"/>
  <c r="E16" i="10" s="1"/>
  <c r="G47" i="11"/>
  <c r="L47" i="11"/>
  <c r="B19" i="10" s="1"/>
  <c r="L14" i="8"/>
  <c r="B11" i="7" s="1"/>
  <c r="G14" i="8"/>
  <c r="P71" i="8"/>
  <c r="E20" i="7" s="1"/>
  <c r="L26" i="8"/>
  <c r="B12" i="7" s="1"/>
  <c r="L32" i="8"/>
  <c r="B13" i="7" s="1"/>
  <c r="L39" i="8"/>
  <c r="B14" i="7" s="1"/>
  <c r="I14" i="8"/>
  <c r="D11" i="7" s="1"/>
  <c r="M71" i="8"/>
  <c r="C20" i="7" s="1"/>
  <c r="E16" i="6" s="1"/>
  <c r="H71" i="8"/>
  <c r="S71" i="8"/>
  <c r="F20" i="7" s="1"/>
  <c r="E11" i="7"/>
  <c r="I149" i="8"/>
  <c r="D32" i="7" s="1"/>
  <c r="F17" i="6" s="1"/>
  <c r="I84" i="8"/>
  <c r="D23" i="7" s="1"/>
  <c r="M132" i="8"/>
  <c r="C28" i="7" s="1"/>
  <c r="S149" i="8"/>
  <c r="F32" i="7" s="1"/>
  <c r="L44" i="8"/>
  <c r="B15" i="7" s="1"/>
  <c r="L55" i="8"/>
  <c r="B16" i="7" s="1"/>
  <c r="L60" i="8"/>
  <c r="B17" i="7" s="1"/>
  <c r="L65" i="8"/>
  <c r="B18" i="7" s="1"/>
  <c r="L69" i="8"/>
  <c r="B19" i="7" s="1"/>
  <c r="L84" i="8"/>
  <c r="B23" i="7" s="1"/>
  <c r="G84" i="8"/>
  <c r="L97" i="8"/>
  <c r="B24" i="7" s="1"/>
  <c r="L107" i="8"/>
  <c r="B25" i="7" s="1"/>
  <c r="L112" i="8"/>
  <c r="B26" i="7" s="1"/>
  <c r="L121" i="8"/>
  <c r="B27" i="7" s="1"/>
  <c r="L132" i="8"/>
  <c r="B28" i="7" s="1"/>
  <c r="L138" i="8"/>
  <c r="B29" i="7" s="1"/>
  <c r="L142" i="8"/>
  <c r="B30" i="7" s="1"/>
  <c r="G147" i="8"/>
  <c r="P109" i="5"/>
  <c r="E28" i="4" s="1"/>
  <c r="I14" i="5"/>
  <c r="D11" i="4" s="1"/>
  <c r="I50" i="5"/>
  <c r="D17" i="4" s="1"/>
  <c r="F16" i="3" s="1"/>
  <c r="H50" i="5"/>
  <c r="M50" i="5"/>
  <c r="C17" i="4" s="1"/>
  <c r="E16" i="3" s="1"/>
  <c r="S50" i="5"/>
  <c r="F17" i="4" s="1"/>
  <c r="I59" i="5"/>
  <c r="D20" i="4" s="1"/>
  <c r="M59" i="5"/>
  <c r="C20" i="4" s="1"/>
  <c r="H59" i="5"/>
  <c r="E20" i="4"/>
  <c r="M72" i="5"/>
  <c r="C21" i="4" s="1"/>
  <c r="M84" i="5"/>
  <c r="C22" i="4" s="1"/>
  <c r="H108" i="5"/>
  <c r="S109" i="5"/>
  <c r="F28" i="4" s="1"/>
  <c r="L14" i="5"/>
  <c r="B11" i="4" s="1"/>
  <c r="G14" i="5"/>
  <c r="L27" i="5"/>
  <c r="B12" i="4" s="1"/>
  <c r="L31" i="5"/>
  <c r="B13" i="4" s="1"/>
  <c r="L38" i="5"/>
  <c r="B14" i="4" s="1"/>
  <c r="L44" i="5"/>
  <c r="B15" i="4" s="1"/>
  <c r="L48" i="5"/>
  <c r="B16" i="4" s="1"/>
  <c r="P50" i="5"/>
  <c r="E17" i="4" s="1"/>
  <c r="L59" i="5"/>
  <c r="B20" i="4" s="1"/>
  <c r="G59" i="5"/>
  <c r="L72" i="5"/>
  <c r="B21" i="4" s="1"/>
  <c r="L84" i="5"/>
  <c r="B22" i="4" s="1"/>
  <c r="L93" i="5"/>
  <c r="B23" i="4" s="1"/>
  <c r="L98" i="5"/>
  <c r="B24" i="4" s="1"/>
  <c r="G106" i="5"/>
  <c r="M68" i="14" l="1"/>
  <c r="C19" i="13" s="1"/>
  <c r="E16" i="12" s="1"/>
  <c r="E16" i="2" s="1"/>
  <c r="G49" i="11"/>
  <c r="L40" i="11"/>
  <c r="B16" i="10" s="1"/>
  <c r="D16" i="9" s="1"/>
  <c r="G149" i="8"/>
  <c r="L50" i="5"/>
  <c r="B17" i="4" s="1"/>
  <c r="D16" i="3" s="1"/>
  <c r="I69" i="14"/>
  <c r="L68" i="14"/>
  <c r="B19" i="13" s="1"/>
  <c r="D16" i="12" s="1"/>
  <c r="H68" i="14"/>
  <c r="P69" i="14"/>
  <c r="E21" i="13" s="1"/>
  <c r="J22" i="12"/>
  <c r="J24" i="12"/>
  <c r="F24" i="12"/>
  <c r="J23" i="12"/>
  <c r="F22" i="12"/>
  <c r="F20" i="12"/>
  <c r="G50" i="11"/>
  <c r="G40" i="11"/>
  <c r="M50" i="11"/>
  <c r="C22" i="10" s="1"/>
  <c r="I40" i="11"/>
  <c r="D16" i="10" s="1"/>
  <c r="F16" i="9" s="1"/>
  <c r="I49" i="11"/>
  <c r="D20" i="10" s="1"/>
  <c r="F17" i="9" s="1"/>
  <c r="L49" i="11"/>
  <c r="B20" i="10" s="1"/>
  <c r="D17" i="9" s="1"/>
  <c r="L149" i="8"/>
  <c r="B32" i="7" s="1"/>
  <c r="D17" i="6" s="1"/>
  <c r="G71" i="8"/>
  <c r="H149" i="8"/>
  <c r="S150" i="8"/>
  <c r="F34" i="7" s="1"/>
  <c r="I71" i="8"/>
  <c r="D20" i="7" s="1"/>
  <c r="F16" i="6" s="1"/>
  <c r="F24" i="6" s="1"/>
  <c r="M149" i="8"/>
  <c r="C32" i="7" s="1"/>
  <c r="E17" i="6" s="1"/>
  <c r="P150" i="8"/>
  <c r="E34" i="7" s="1"/>
  <c r="L71" i="8"/>
  <c r="B20" i="7" s="1"/>
  <c r="D16" i="6" s="1"/>
  <c r="F22" i="6"/>
  <c r="M108" i="5"/>
  <c r="I108" i="5"/>
  <c r="D26" i="4" s="1"/>
  <c r="F17" i="3" s="1"/>
  <c r="G108" i="5"/>
  <c r="G50" i="5"/>
  <c r="H109" i="5"/>
  <c r="L108" i="5"/>
  <c r="J24" i="3"/>
  <c r="J23" i="3"/>
  <c r="F22" i="3"/>
  <c r="L69" i="14" l="1"/>
  <c r="B21" i="13" s="1"/>
  <c r="M69" i="14"/>
  <c r="C21" i="13" s="1"/>
  <c r="H69" i="14"/>
  <c r="G69" i="14"/>
  <c r="D21" i="13"/>
  <c r="B10" i="1"/>
  <c r="J24" i="9"/>
  <c r="J23" i="9"/>
  <c r="I50" i="11"/>
  <c r="J22" i="9"/>
  <c r="F20" i="9"/>
  <c r="D22" i="10"/>
  <c r="B9" i="1"/>
  <c r="F23" i="6"/>
  <c r="J22" i="6"/>
  <c r="F20" i="6"/>
  <c r="J23" i="6"/>
  <c r="J24" i="6"/>
  <c r="J24" i="2" s="1"/>
  <c r="I150" i="8"/>
  <c r="D34" i="7" s="1"/>
  <c r="D16" i="2"/>
  <c r="F16" i="2"/>
  <c r="J22" i="3"/>
  <c r="F17" i="2"/>
  <c r="F20" i="2" s="1"/>
  <c r="F20" i="3"/>
  <c r="F23" i="3"/>
  <c r="F24" i="3"/>
  <c r="I109" i="5"/>
  <c r="D28" i="4" s="1"/>
  <c r="L109" i="5"/>
  <c r="B28" i="4" s="1"/>
  <c r="J26" i="12"/>
  <c r="F22" i="9"/>
  <c r="F22" i="2" s="1"/>
  <c r="F23" i="9"/>
  <c r="F24" i="9"/>
  <c r="L50" i="11"/>
  <c r="B22" i="10" s="1"/>
  <c r="M150" i="8"/>
  <c r="C34" i="7" s="1"/>
  <c r="L150" i="8"/>
  <c r="B34" i="7" s="1"/>
  <c r="G150" i="8"/>
  <c r="H150" i="8"/>
  <c r="C26" i="4"/>
  <c r="E17" i="3" s="1"/>
  <c r="E17" i="2" s="1"/>
  <c r="M109" i="5"/>
  <c r="C28" i="4" s="1"/>
  <c r="B26" i="4"/>
  <c r="D17" i="3" s="1"/>
  <c r="D17" i="2" s="1"/>
  <c r="G109" i="5"/>
  <c r="J28" i="12" l="1"/>
  <c r="I29" i="12" s="1"/>
  <c r="J29" i="12" s="1"/>
  <c r="J31" i="12" s="1"/>
  <c r="C10" i="1"/>
  <c r="G10" i="1" s="1"/>
  <c r="J23" i="2"/>
  <c r="F24" i="2"/>
  <c r="J26" i="9"/>
  <c r="F23" i="2"/>
  <c r="J22" i="2"/>
  <c r="B8" i="1"/>
  <c r="J26" i="6"/>
  <c r="J28" i="6" s="1"/>
  <c r="I29" i="6" s="1"/>
  <c r="J29" i="6" s="1"/>
  <c r="J31" i="6" s="1"/>
  <c r="B7" i="1"/>
  <c r="J26" i="3"/>
  <c r="C7" i="1" s="1"/>
  <c r="B11" i="1"/>
  <c r="J28" i="3"/>
  <c r="I29" i="3" s="1"/>
  <c r="J29" i="3" s="1"/>
  <c r="J31" i="3" s="1"/>
  <c r="J28" i="9" l="1"/>
  <c r="I29" i="9" s="1"/>
  <c r="J29" i="9" s="1"/>
  <c r="J31" i="9" s="1"/>
  <c r="C9" i="1"/>
  <c r="G9" i="1" s="1"/>
  <c r="J26" i="2"/>
  <c r="J28" i="2" s="1"/>
  <c r="C8" i="1"/>
  <c r="G8" i="1" s="1"/>
  <c r="G7" i="1"/>
  <c r="G11" i="1" l="1"/>
  <c r="B12" i="1" s="1"/>
  <c r="I29" i="2" s="1"/>
  <c r="J29" i="2" s="1"/>
  <c r="C11" i="1"/>
  <c r="G12" i="1" l="1"/>
  <c r="B13" i="1"/>
  <c r="G13" i="1" s="1"/>
  <c r="G14" i="1" l="1"/>
  <c r="I30" i="2"/>
  <c r="J30" i="2" s="1"/>
  <c r="J31" i="2" s="1"/>
</calcChain>
</file>

<file path=xl/sharedStrings.xml><?xml version="1.0" encoding="utf-8"?>
<sst xmlns="http://schemas.openxmlformats.org/spreadsheetml/2006/main" count="1397" uniqueCount="414">
  <si>
    <t>Rekapitulácia rozpočtu</t>
  </si>
  <si>
    <t>Stavba Zberný dvor Dlhé Klčovo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</si>
  <si>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</si>
  <si>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</si>
  <si>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</si>
  <si>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</si>
  <si>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</si>
  <si>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</si>
  <si>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</si>
  <si>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</si>
  <si>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</si>
  <si>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</si>
  <si>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Prístrešok</t>
  </si>
  <si>
    <t>SO 02 - Sklad náradia</t>
  </si>
  <si>
    <t>SO 03 - Oplotenie</t>
  </si>
  <si>
    <t xml:space="preserve">SO 04 - Spevnená plocha </t>
  </si>
  <si>
    <t>Krycí list rozpočtu</t>
  </si>
  <si>
    <t xml:space="preserve">Miesto:  </t>
  </si>
  <si>
    <t>Objekt SO 01 - Prístrešok</t>
  </si>
  <si>
    <t xml:space="preserve">Ks: </t>
  </si>
  <si>
    <t xml:space="preserve">Zákazka: </t>
  </si>
  <si>
    <t>Spracoval: Ing. Ján Halgaš</t>
  </si>
  <si>
    <t xml:space="preserve">Dňa </t>
  </si>
  <si>
    <t>15.03.2017</t>
  </si>
  <si>
    <t>Odberateľ: Obec Dlhé Klčovo</t>
  </si>
  <si>
    <t xml:space="preserve">IČO: </t>
  </si>
  <si>
    <t xml:space="preserve">DIČ: </t>
  </si>
  <si>
    <t xml:space="preserve">Dodávateľ: </t>
  </si>
  <si>
    <t>Projektant: D. D. - ARCH s. r. 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</si>
  <si>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</si>
  <si>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</si>
  <si>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</si>
  <si>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</si>
  <si>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</si>
  <si>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</si>
  <si>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</si>
  <si>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</si>
  <si>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</si>
  <si>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</si>
  <si>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</si>
  <si>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</si>
  <si>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</si>
  <si>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</si>
  <si>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</si>
  <si>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</si>
  <si>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</si>
  <si>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</si>
  <si>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</si>
  <si>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</si>
  <si>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</si>
  <si>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</si>
  <si>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</si>
  <si>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</si>
  <si>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</si>
  <si>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</si>
  <si>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</si>
  <si>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</si>
  <si>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</si>
  <si>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</si>
  <si>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</si>
  <si>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</si>
  <si>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</si>
  <si>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</si>
  <si>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</si>
  <si>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15.03.2017</t>
  </si>
  <si>
    <t>Prehľad rozpočtových nákladov</t>
  </si>
  <si>
    <t>Práce HSV</t>
  </si>
  <si>
    <t>ZEMNÉ PRÁCE</t>
  </si>
  <si>
    <t>ZÁKLADY</t>
  </si>
  <si>
    <t>ZVISLÉ KONŠTRUKCIE</t>
  </si>
  <si>
    <t>POVRCHOVÉ ÚPRAVY</t>
  </si>
  <si>
    <t>POTRUBNÉ ROZVODY</t>
  </si>
  <si>
    <t>PRESUNY HMÔT</t>
  </si>
  <si>
    <t>Práce PSV</t>
  </si>
  <si>
    <t>IZOLÁCIE PROTI VODE A VLHKOSTI</t>
  </si>
  <si>
    <t>POVLAKOVÉ KRYTINY</t>
  </si>
  <si>
    <t>KONŠTRUKCIE TESÁRSKE</t>
  </si>
  <si>
    <t>KONŠTRUKCIE KLAMPIARSKE</t>
  </si>
  <si>
    <t>KOVOVÉ DOPLNKOVÉ KONŠTRUKCIE</t>
  </si>
  <si>
    <t>NÁTERY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</si>
  <si>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</si>
  <si>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</si>
  <si>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</si>
  <si>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</si>
  <si>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</si>
  <si>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</si>
  <si>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</si>
  <si>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</si>
  <si>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</si>
  <si>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</si>
  <si>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</si>
  <si>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132201101</t>
  </si>
  <si>
    <t xml:space="preserve">Výkop ryhy do šírky 600 mm v horn.3 do 100 m3   </t>
  </si>
  <si>
    <t>m3</t>
  </si>
  <si>
    <t xml:space="preserve"> 162201102</t>
  </si>
  <si>
    <t xml:space="preserve">Vodorovné premiestnenie výkopku z horniny 1-4 nad 20-50m   </t>
  </si>
  <si>
    <t xml:space="preserve"> 171201101</t>
  </si>
  <si>
    <t xml:space="preserve">Uloženie sypaniny do násypov s rozprestretím sypaniny vo vrstvách a s hrubým urovnaním nezhutnených   </t>
  </si>
  <si>
    <t xml:space="preserve"> 11/A 1</t>
  </si>
  <si>
    <t xml:space="preserve"> 271573001</t>
  </si>
  <si>
    <t xml:space="preserve">Násyp pod základové  konštrukcie so zhutnením zo štrkopiesku fr.0-32 mm   </t>
  </si>
  <si>
    <t xml:space="preserve"> 273321211</t>
  </si>
  <si>
    <t xml:space="preserve">Betón základových dosiek, železový (bez výstuže), tr.C 12/15   </t>
  </si>
  <si>
    <t xml:space="preserve"> 273351217</t>
  </si>
  <si>
    <t xml:space="preserve">Debnenie stien základových dosiek, zhotovenie-tradičné   </t>
  </si>
  <si>
    <t>m2</t>
  </si>
  <si>
    <t xml:space="preserve"> 273351218</t>
  </si>
  <si>
    <t xml:space="preserve">Debnenie stien základových dosiek, odstránenie-tradičné   </t>
  </si>
  <si>
    <t xml:space="preserve"> 273362421</t>
  </si>
  <si>
    <t xml:space="preserve">Výstuž základových dosiek zo zvár. sietí, priemer drôtu 6/6 mm, veľkosť oka 100x100 mm   </t>
  </si>
  <si>
    <t xml:space="preserve"> 274271303</t>
  </si>
  <si>
    <t xml:space="preserve">Murivo základových pásov debn. tvarnic 50x30x25 s betónovou výplňou C 16/20 hr. 30 cm (m3)   </t>
  </si>
  <si>
    <t xml:space="preserve"> 274313521</t>
  </si>
  <si>
    <t xml:space="preserve">Betón základových pásov, prostý tr.C 12/15   </t>
  </si>
  <si>
    <t xml:space="preserve"> 274351217</t>
  </si>
  <si>
    <t xml:space="preserve">Debnenie stien základových pásov, zhotovenie-tradičné   </t>
  </si>
  <si>
    <t xml:space="preserve"> 274351218</t>
  </si>
  <si>
    <t xml:space="preserve">Debnenie stien základových pásov, odstránenie-tradičné   </t>
  </si>
  <si>
    <t xml:space="preserve"> 279361821</t>
  </si>
  <si>
    <t xml:space="preserve">Výstuž základových múrov nosných z ocele 10505   </t>
  </si>
  <si>
    <t>t</t>
  </si>
  <si>
    <t xml:space="preserve"> 311271301</t>
  </si>
  <si>
    <t xml:space="preserve">Murivo nosné - Debniace tvarnice 50x20x25 s betónovou výplňou hr. 20 cm   </t>
  </si>
  <si>
    <t xml:space="preserve"> 621462115</t>
  </si>
  <si>
    <t xml:space="preserve">Príprava vonkajšieho podkladu podhľadov, penetračný náter na OSB   </t>
  </si>
  <si>
    <t xml:space="preserve"> 621462231</t>
  </si>
  <si>
    <t xml:space="preserve">Vonkajšia omietka podhľadov tenkovrstvová, silikónová, škrabaná, hr. 1,5 mm   </t>
  </si>
  <si>
    <t>R/RE</t>
  </si>
  <si>
    <t xml:space="preserve"> 621481119</t>
  </si>
  <si>
    <t xml:space="preserve">Potiahnutie vonkajšíeho podhľadu, sklotextílnou mriežkou   </t>
  </si>
  <si>
    <t xml:space="preserve"> 622464231</t>
  </si>
  <si>
    <t xml:space="preserve">Vonkajšia omietka stien tenkovrstvová, silikónová,  škrabaná, hr. 1,5 mm   </t>
  </si>
  <si>
    <t>271/A 3</t>
  </si>
  <si>
    <t xml:space="preserve"> 894170051</t>
  </si>
  <si>
    <t xml:space="preserve">Osadenie polyetylénového zásobníka na dažďovú vodu   </t>
  </si>
  <si>
    <t>ks</t>
  </si>
  <si>
    <t xml:space="preserve"> 5624505121</t>
  </si>
  <si>
    <t xml:space="preserve">Zásobník na dažďovú vodu 1200x1000x1160   </t>
  </si>
  <si>
    <t xml:space="preserve"> 959941132,1</t>
  </si>
  <si>
    <t xml:space="preserve">Chemická kotva s kotevným svorníkom tesnená chemickou ampulkou do betónu, ŽB, kameňa, s vyvŕtaním otvoru M14/180 mm   </t>
  </si>
  <si>
    <t xml:space="preserve"> 998011001</t>
  </si>
  <si>
    <t xml:space="preserve">Presun hmôt pre budovy  (801, 803, 812), zvislá konštr. z tehál, tvárnic, z kovu výšky do 6 m   </t>
  </si>
  <si>
    <t>711/A 1</t>
  </si>
  <si>
    <t xml:space="preserve"> 711471051</t>
  </si>
  <si>
    <t xml:space="preserve">Zhotovenie izolácie proti tlakovej vode PVC fóliou položenou voľne na vodorovnej ploche so zvarením spoju   </t>
  </si>
  <si>
    <t>S/S20</t>
  </si>
  <si>
    <t xml:space="preserve"> 2833000210</t>
  </si>
  <si>
    <t xml:space="preserve">Izol.základov proti vlhkosti, tlak.vode, radonu, hydroizolačná fólia hr.1,50 mm, š.1,3m   </t>
  </si>
  <si>
    <t xml:space="preserve"> 711471052</t>
  </si>
  <si>
    <t xml:space="preserve">Zhotovenie vodorovnej izolácie proti povrchovej a tlakovej vode textilnými pásmi s nánosom PE položenými voľne   </t>
  </si>
  <si>
    <t>S/S90</t>
  </si>
  <si>
    <t xml:space="preserve"> 6936651300</t>
  </si>
  <si>
    <t xml:space="preserve">Geotextília netkaná polypropylénová PP   300   </t>
  </si>
  <si>
    <t xml:space="preserve"> 998711201</t>
  </si>
  <si>
    <t xml:space="preserve">Presun hmôt pre izoláciu proti vode v objektoch výšky do 6 m   </t>
  </si>
  <si>
    <t>%</t>
  </si>
  <si>
    <t>711/A 2</t>
  </si>
  <si>
    <t xml:space="preserve"> 712470070</t>
  </si>
  <si>
    <t xml:space="preserve">Zhotovenie povlakovej krytiny striech šikmých do 30°  PVC-P fóliou prikotvením so zvarením spoju   </t>
  </si>
  <si>
    <t xml:space="preserve"> 2832990650</t>
  </si>
  <si>
    <t xml:space="preserve">Kotviaca technika - vrut   </t>
  </si>
  <si>
    <t xml:space="preserve"> 2833000150</t>
  </si>
  <si>
    <t xml:space="preserve">810 hydroizolačná fólia hr.1,50 mm, š.1,3m  šedá   </t>
  </si>
  <si>
    <t xml:space="preserve"> 712973764</t>
  </si>
  <si>
    <t xml:space="preserve">Detaily k termoplastom všeobecne, ukončujúci profil na stene  rš 200 mm   </t>
  </si>
  <si>
    <t>m</t>
  </si>
  <si>
    <t xml:space="preserve"> 712973885</t>
  </si>
  <si>
    <t xml:space="preserve">Detaily k termoplastom všeobecne, oplechovanie okraja odkvapovou lištou z hrubopolpast. plechu RŠ 200 mm   </t>
  </si>
  <si>
    <t xml:space="preserve"> 712990040</t>
  </si>
  <si>
    <t xml:space="preserve">Položenie geotextílie vodorovne alebo zvislo na strechy ploché do 10°   </t>
  </si>
  <si>
    <t xml:space="preserve"> 998712201</t>
  </si>
  <si>
    <t xml:space="preserve">Presun hmôt pre izoláciu povlakovej krytiny v objektoch výšky do 6 m   </t>
  </si>
  <si>
    <t>762/A 1</t>
  </si>
  <si>
    <t xml:space="preserve"> 762313112</t>
  </si>
  <si>
    <t xml:space="preserve">Montáž oceľových spojovacích prostriedkov - svorníkov, skrutiek dĺžky nad 150 do 300 mm   </t>
  </si>
  <si>
    <t xml:space="preserve"> 5339511122</t>
  </si>
  <si>
    <t xml:space="preserve">Tyč D 12 mm, matica, podložky   </t>
  </si>
  <si>
    <t xml:space="preserve"> 762332120</t>
  </si>
  <si>
    <t xml:space="preserve">Montáž viazaných konštrukcií krovov striech z reziva priemernej plochy 120-224 cm2   </t>
  </si>
  <si>
    <t>S/S80</t>
  </si>
  <si>
    <t xml:space="preserve"> 6051528000</t>
  </si>
  <si>
    <t xml:space="preserve">Hranol mäkké rezivo - pohľadové, smrek   </t>
  </si>
  <si>
    <t xml:space="preserve"> 762341002</t>
  </si>
  <si>
    <t xml:space="preserve">Montáž debnenia jednoduchých striech, na kontralaty drevotrieskovými OSB doskami na pero drážku   </t>
  </si>
  <si>
    <t xml:space="preserve"> 6072627800</t>
  </si>
  <si>
    <t xml:space="preserve">Doska drevoštiepková OSB 3 PD4 2500x675x22 mm   </t>
  </si>
  <si>
    <t xml:space="preserve"> 762395000</t>
  </si>
  <si>
    <t xml:space="preserve">Spojovacie prostriedky  pre viazané konštrukcie krovov, debnenie a laťovanie, nadstrešné konštr., spádové kliny - svorky, dosky, klince, pásová oceľ, vruty   </t>
  </si>
  <si>
    <t xml:space="preserve"> 762421312</t>
  </si>
  <si>
    <t xml:space="preserve">Obloženie stropov alebo strešných podhľadov z dosiek OSB skrutkovaných na pero a drážku hr. dosky 15 mm   </t>
  </si>
  <si>
    <t xml:space="preserve"> 998762202</t>
  </si>
  <si>
    <t xml:space="preserve">Presun hmôt pre konštrukcie tesárske v objektoch výšky do 12 m   </t>
  </si>
  <si>
    <t>764/A 6</t>
  </si>
  <si>
    <t xml:space="preserve"> 764761122</t>
  </si>
  <si>
    <t xml:space="preserve">Žľab pododkvapový polkruhový R 150 mm, vrátane čela, hákov, rohov, kútov   </t>
  </si>
  <si>
    <t xml:space="preserve"> 764761231</t>
  </si>
  <si>
    <t xml:space="preserve">Žľabový kotlík k polkruhovým žľabom D 125 mm Lindab Rainline Elite   </t>
  </si>
  <si>
    <t xml:space="preserve"> 764751111</t>
  </si>
  <si>
    <t xml:space="preserve">Odpadová rúra kruhová D 87 mm   </t>
  </si>
  <si>
    <t xml:space="preserve"> 764751121</t>
  </si>
  <si>
    <t xml:space="preserve">Spodný diel odpadovej rúry D 87 mm   </t>
  </si>
  <si>
    <t xml:space="preserve"> 764751131</t>
  </si>
  <si>
    <t xml:space="preserve">Koleno odpadovej rúry D 87 mm   </t>
  </si>
  <si>
    <t>764/A 7</t>
  </si>
  <si>
    <t xml:space="preserve"> 998764201</t>
  </si>
  <si>
    <t xml:space="preserve">Presun hmôt pre konštrukcie klampiarske v objektoch výšky do 6 m   </t>
  </si>
  <si>
    <t>767/A 3</t>
  </si>
  <si>
    <t xml:space="preserve"> 767995102</t>
  </si>
  <si>
    <t xml:space="preserve">Montáž ostatných atypických kovových stavebných doplnkových konštrukcií nad 5 do 10 kg   </t>
  </si>
  <si>
    <t>kg</t>
  </si>
  <si>
    <t xml:space="preserve"> 5534372001</t>
  </si>
  <si>
    <t xml:space="preserve">Oceľové kotviace platne   </t>
  </si>
  <si>
    <t>783/A 1</t>
  </si>
  <si>
    <t xml:space="preserve"> 783226100</t>
  </si>
  <si>
    <t xml:space="preserve">Nátery kov.stav.doplnk.konštr. syntetické na vzduchu schnúce základný - 35µm   </t>
  </si>
  <si>
    <t xml:space="preserve"> 783222100</t>
  </si>
  <si>
    <t xml:space="preserve">Nátery kov.stav.doplnk.konštr. syntetické farby šedej na vzduchu schnúce dvojnásobné   </t>
  </si>
  <si>
    <t xml:space="preserve"> 783726000</t>
  </si>
  <si>
    <t xml:space="preserve">Nátery tesárskych konštrukcií syntetické lazurovacím lakom napustením   </t>
  </si>
  <si>
    <t xml:space="preserve"> 783726200</t>
  </si>
  <si>
    <t xml:space="preserve">Nátery tesárskych konštrukcií syntetické na vzduchu schnúce lazurovacím lakom 2x lakovaním   </t>
  </si>
  <si>
    <t xml:space="preserve"> 783782203</t>
  </si>
  <si>
    <t xml:space="preserve">Nátery tesárskych konštrukcií povrchová impregnácia   </t>
  </si>
  <si>
    <t>Objekt SO 02 - Sklad náradia</t>
  </si>
  <si>
    <t>VODOROVNÉ KONŠTRUKCIE</t>
  </si>
  <si>
    <t>SPEVNENÉ PLOCHY</t>
  </si>
  <si>
    <t>OSTATNÉ PRÁCE</t>
  </si>
  <si>
    <t>DREVOSTAVBY</t>
  </si>
  <si>
    <t>KONŠTRUKCIE STOLÁRSKE</t>
  </si>
  <si>
    <t>MAĽBY</t>
  </si>
  <si>
    <t xml:space="preserve"> 311275601</t>
  </si>
  <si>
    <t xml:space="preserve">Murivo nosné (m3) z tvárnic hr. 300 mm, na MVC a lepidlo (300x250x500)   </t>
  </si>
  <si>
    <t xml:space="preserve"> 317162102</t>
  </si>
  <si>
    <t xml:space="preserve">Keramický predpätý preklad POROTHERM KPP, šírky 120 mm, výšky 65 mm, dĺžky 1250 mm   </t>
  </si>
  <si>
    <t xml:space="preserve"> 342273100</t>
  </si>
  <si>
    <t xml:space="preserve">Priečky z tvárnic hr. 100 mm hladkých, na MVC a lepidlo (100x250x500)   </t>
  </si>
  <si>
    <t xml:space="preserve"> 342273150</t>
  </si>
  <si>
    <t xml:space="preserve">Priečky z tvárnic hr. 150 mm hladkých, na MVC a lepidlo (150x250x500)   </t>
  </si>
  <si>
    <t xml:space="preserve"> 417321515</t>
  </si>
  <si>
    <t xml:space="preserve">Betón stužujúcich pásov a vencov železový tr. C 25/30   </t>
  </si>
  <si>
    <t xml:space="preserve"> 417351115</t>
  </si>
  <si>
    <t xml:space="preserve">Debnenie bočníc stužujúcich pásov a vencov vrátane vzpier zhotovenie   </t>
  </si>
  <si>
    <t xml:space="preserve"> 417351116</t>
  </si>
  <si>
    <t xml:space="preserve">Debnenie bočníc stužujúcich pásov a vencov vrátane vzpier odstránenie   </t>
  </si>
  <si>
    <t xml:space="preserve"> 417361821</t>
  </si>
  <si>
    <t xml:space="preserve">Výstuž stužujúcich pásov a vencov z betonárskej ocele 10505   </t>
  </si>
  <si>
    <t xml:space="preserve"> 596811340</t>
  </si>
  <si>
    <t xml:space="preserve">Kladenie betónovej dlažby komunikacií pre peších do lôžka z cementovej malty, veľ. do 0,25 m2 plochy do 50 m2   </t>
  </si>
  <si>
    <t>S/S70</t>
  </si>
  <si>
    <t xml:space="preserve"> 5921957010</t>
  </si>
  <si>
    <t xml:space="preserve">Platne -VYMÝVANÝ BETÓN 40/40/4 cm   </t>
  </si>
  <si>
    <t xml:space="preserve"> 612465114</t>
  </si>
  <si>
    <t xml:space="preserve">Príprava vnútorného podkladu stien, Regulátor nasiakavosti   </t>
  </si>
  <si>
    <t xml:space="preserve"> 612465219</t>
  </si>
  <si>
    <t xml:space="preserve">Vnútorná omietka stien štuková, ručné miešanie a nanášanie, stierka hr. 3 mm   </t>
  </si>
  <si>
    <t xml:space="preserve"> 612481119</t>
  </si>
  <si>
    <t xml:space="preserve">Potiahnutie vnútorných stien, sklotextílnou mriežkou   </t>
  </si>
  <si>
    <t xml:space="preserve"> 632451056,1</t>
  </si>
  <si>
    <t xml:space="preserve">Poter pieskovocementový hr. do 55 mm   </t>
  </si>
  <si>
    <t xml:space="preserve">Chemická kotva s kotevným svorníkom tesnená chemickou ampulkou do betónu, ŽB, kameňa, s vyvŕtaním otvoru M14/250 mm   </t>
  </si>
  <si>
    <t xml:space="preserve"> 989542212,1</t>
  </si>
  <si>
    <t xml:space="preserve">Osadenie a montáž haciacého pristoja P6   </t>
  </si>
  <si>
    <t xml:space="preserve"> 711111001</t>
  </si>
  <si>
    <t xml:space="preserve">Zhotovenie izolácie proti zemnej vlhkosti vodorovná náterom penetračným za studena   </t>
  </si>
  <si>
    <t>S/S10</t>
  </si>
  <si>
    <t xml:space="preserve"> 1116315000</t>
  </si>
  <si>
    <t xml:space="preserve">Lak asfaltový v sudoch   </t>
  </si>
  <si>
    <t xml:space="preserve"> 711131101</t>
  </si>
  <si>
    <t xml:space="preserve">Zhotovenie  izolácie proti zemnej vlhkosti vodorovná AIP na sucho   </t>
  </si>
  <si>
    <t xml:space="preserve"> 6282111000</t>
  </si>
  <si>
    <t xml:space="preserve">Pás asfaltový s krycou vrstvou, vložka strojná lepenka R 400/H   </t>
  </si>
  <si>
    <t xml:space="preserve"> 711132107</t>
  </si>
  <si>
    <t xml:space="preserve">Zhotovenie izolácie proti zemnej vlhkosti nopovou fóloiu položenou voľne na ploche zvislej   </t>
  </si>
  <si>
    <t xml:space="preserve"> 6288000640</t>
  </si>
  <si>
    <t xml:space="preserve">Nopová fólia proti vlhkosti s radónovou ochranou, výška nopu 8 mm   </t>
  </si>
  <si>
    <t xml:space="preserve"> 711141559</t>
  </si>
  <si>
    <t xml:space="preserve">Zhotovenie  izolácie proti zemnej vlhkosti a tlakovej vode vodorovná NAIP pritavením   </t>
  </si>
  <si>
    <t xml:space="preserve"> 6283221000</t>
  </si>
  <si>
    <t xml:space="preserve">Asfaltovaný pás pre spodné vrstvy hydroizolačných systémov   </t>
  </si>
  <si>
    <t xml:space="preserve">Hranol mäkké rezivo - omietané smrek   </t>
  </si>
  <si>
    <t xml:space="preserve"> 763138213,1</t>
  </si>
  <si>
    <t xml:space="preserve">Podhľad SDK 12.5 mm závesný, jednoúrovňová oceľová podkonštrukcia CD a parozabrana   </t>
  </si>
  <si>
    <t>763/A 2</t>
  </si>
  <si>
    <t xml:space="preserve"> 998763401</t>
  </si>
  <si>
    <t xml:space="preserve">Presun hmôt pre sádrokartónové konštrukcie v stavbách(objektoch )výšky do 7 m   </t>
  </si>
  <si>
    <t>766/A 1</t>
  </si>
  <si>
    <t xml:space="preserve"> 766621081</t>
  </si>
  <si>
    <t xml:space="preserve">Montáž okna plastového pre občiansku a bytovú výstavbu, za 1 bm montáže   </t>
  </si>
  <si>
    <t xml:space="preserve"> 6114107101,1</t>
  </si>
  <si>
    <t xml:space="preserve">Plastové okno  1000/1200 mm   </t>
  </si>
  <si>
    <t xml:space="preserve"> 766641132</t>
  </si>
  <si>
    <t xml:space="preserve">Montáž dverí plastových, vchodových jednodielnych, so zasklením v. 2,2 m  x š. 1 m   </t>
  </si>
  <si>
    <t xml:space="preserve"> 6114123401,1</t>
  </si>
  <si>
    <t xml:space="preserve">Plastové vchodové dvere  1000 x 2150   </t>
  </si>
  <si>
    <t xml:space="preserve"> 766694141</t>
  </si>
  <si>
    <t xml:space="preserve">Montáž parapetnej dosky plastovej šírky do 300 mm, dĺžky do 1000 mm   </t>
  </si>
  <si>
    <t xml:space="preserve"> 6119000980</t>
  </si>
  <si>
    <t xml:space="preserve">Vnútorné parapetné dosky plastové komôrkové,B=300mm biela, mramor, buk, zlatý dub   </t>
  </si>
  <si>
    <t xml:space="preserve"> 6119001030</t>
  </si>
  <si>
    <t xml:space="preserve">Plastové krytky k vnútorným parapetom plastovým, pár vo farbe biela, zlatý dub, buk   </t>
  </si>
  <si>
    <t xml:space="preserve"> 998766201</t>
  </si>
  <si>
    <t xml:space="preserve">Presun hmot pre konštrukcie stolárske v objektoch výšky do 6 m   </t>
  </si>
  <si>
    <t xml:space="preserve"> 767662110</t>
  </si>
  <si>
    <t xml:space="preserve">Montáž mreží pevných skrutkovaním   </t>
  </si>
  <si>
    <t xml:space="preserve"> 5534395741,1</t>
  </si>
  <si>
    <t xml:space="preserve">Oceľové mreže 1000 x 1200 mm   </t>
  </si>
  <si>
    <t xml:space="preserve"> 998767201</t>
  </si>
  <si>
    <t xml:space="preserve">Presun hmôt pre kovové stavebné doplnkové konštrukcie v objektoch výšky do 6 m   </t>
  </si>
  <si>
    <t xml:space="preserve">Nátery tesárskych konštrukcií povrchová impregnácia Bochemitom QB   </t>
  </si>
  <si>
    <t>784/A 1</t>
  </si>
  <si>
    <t xml:space="preserve"> 784452271</t>
  </si>
  <si>
    <t xml:space="preserve">Maľby z maliarskych zmesí, ručne nanášané dvojnásobné základné na podklad jemnozrnný výšky do 3, 80 m   </t>
  </si>
  <si>
    <t xml:space="preserve"> 784452471</t>
  </si>
  <si>
    <t xml:space="preserve">Maľby z maliarskych zmesí, ručne nanášané tónované s bielym stropom dvojnásobné na jemnozrnný podklad výšky do 3, 80 m   </t>
  </si>
  <si>
    <t>Objekt SO 03 - Oplotenie</t>
  </si>
  <si>
    <t xml:space="preserve"> 133211101</t>
  </si>
  <si>
    <t xml:space="preserve">Hĺbenie šachiet v  hornine tr. 3 súdržných - ručným náradím plocha výkopu do 4 m2   </t>
  </si>
  <si>
    <t xml:space="preserve"> 133211109</t>
  </si>
  <si>
    <t xml:space="preserve">Príplatok za lepivosť pri hĺbení šachiet ručným alebo pneumatickým náradím v horninách tr. 3   </t>
  </si>
  <si>
    <t xml:space="preserve"> 275313521</t>
  </si>
  <si>
    <t xml:space="preserve">Betón základových pätiek, prostý tr.C 12/15   </t>
  </si>
  <si>
    <t xml:space="preserve"> 919736111,1</t>
  </si>
  <si>
    <t xml:space="preserve">Rezanie betónového dielca   </t>
  </si>
  <si>
    <t xml:space="preserve"> 338121123,1</t>
  </si>
  <si>
    <t xml:space="preserve">Osadenie stĺpika železobetónového   </t>
  </si>
  <si>
    <t xml:space="preserve"> 5923131300,1</t>
  </si>
  <si>
    <t xml:space="preserve">Stĺpik plotový priebežný 200 cm   </t>
  </si>
  <si>
    <t xml:space="preserve"> 5923131301,1</t>
  </si>
  <si>
    <t xml:space="preserve">Stĺpik plotový ukončovací 200 cm   </t>
  </si>
  <si>
    <t xml:space="preserve"> 5923131302,1</t>
  </si>
  <si>
    <t xml:space="preserve">Stĺpik plotový rohový 200 cm   </t>
  </si>
  <si>
    <t xml:space="preserve"> 338171122,1</t>
  </si>
  <si>
    <t xml:space="preserve">Osadenie stĺpika oceľového plotového   </t>
  </si>
  <si>
    <t xml:space="preserve"> 348121121,1</t>
  </si>
  <si>
    <t xml:space="preserve">Osadenie dosky plotovej železobetónovej prefabrikovanej   </t>
  </si>
  <si>
    <t xml:space="preserve"> 5923310001,1</t>
  </si>
  <si>
    <t xml:space="preserve">Doska a tvárnica plotová výplňová železobetónová  č. 24 b   </t>
  </si>
  <si>
    <t xml:space="preserve">  3/A 1</t>
  </si>
  <si>
    <t xml:space="preserve"> 941955002</t>
  </si>
  <si>
    <t xml:space="preserve">Lešenie ľahké pracovné pomocné s výškou lešeňovej podlahy nad 1,20 do 1,90 m   </t>
  </si>
  <si>
    <t xml:space="preserve"> 15/A 4</t>
  </si>
  <si>
    <t xml:space="preserve"> 998151111</t>
  </si>
  <si>
    <t xml:space="preserve">Presun hmôt pre obj.8152, 8153,8159,zvislá nosná konštr.z tehál,tvárnic,blokov výšky do 10 m   </t>
  </si>
  <si>
    <t xml:space="preserve"> 767920240</t>
  </si>
  <si>
    <t xml:space="preserve">Montáž vrát a vrátok k oploteniu osadzovaných na stĺpiky oceľové, s plochou jednotlivo nad 6 do 8 m2   </t>
  </si>
  <si>
    <t xml:space="preserve"> 5535850265,1</t>
  </si>
  <si>
    <t xml:space="preserve">Brána dvojkrídlová, výška:2,0 m, šírka 3,365 m včetne stĺpikov   </t>
  </si>
  <si>
    <t xml:space="preserve">Objekt SO 04 - Spevnená plocha </t>
  </si>
  <si>
    <t xml:space="preserve"> 122201102</t>
  </si>
  <si>
    <t xml:space="preserve">Odkopávka a prekopávka nezapažená v hornine 3, nad 100 do 1000 m3   </t>
  </si>
  <si>
    <t xml:space="preserve"> 131201101</t>
  </si>
  <si>
    <t xml:space="preserve">Výkop nezapaženej jamy v hornine 3, do 100 m3   </t>
  </si>
  <si>
    <t xml:space="preserve"> 131201109</t>
  </si>
  <si>
    <t xml:space="preserve">Hĺbenie nezapažených jám a zárezov. Príplatok za lepivosť horniny 3   </t>
  </si>
  <si>
    <t xml:space="preserve"> 132211101</t>
  </si>
  <si>
    <t xml:space="preserve">Hĺbenie rýh šírky do 600 mm v  hornine tr.3 súdržných - ručným náradím   </t>
  </si>
  <si>
    <t xml:space="preserve"> 132211119</t>
  </si>
  <si>
    <t xml:space="preserve">Príplatok za lepivosť pri hĺbení rýh š do 600 mm ručným náradím v hornine tr. 3   </t>
  </si>
  <si>
    <t xml:space="preserve"> 151101102</t>
  </si>
  <si>
    <t xml:space="preserve">Paženie a rozopretie stien rýh pre podzemné vedenie, príložné do 4 m   </t>
  </si>
  <si>
    <t xml:space="preserve"> 151101112</t>
  </si>
  <si>
    <t xml:space="preserve">Odstránenie paženia rýh pre podzemné vedenie, príložné hĺbky do 4 m   </t>
  </si>
  <si>
    <t xml:space="preserve"> 174101001</t>
  </si>
  <si>
    <t xml:space="preserve">Zásyp sypaninou so zhutnením jám, šachiet, rýh, zárezov alebo okolo objektov do 100 m3   </t>
  </si>
  <si>
    <t xml:space="preserve"> 271563001</t>
  </si>
  <si>
    <t xml:space="preserve">Násyp pod základové  konštrukcie so zhutnením z kameniva drobného ťaženého 0-4 mm   </t>
  </si>
  <si>
    <t xml:space="preserve"> 273321311</t>
  </si>
  <si>
    <t xml:space="preserve">Betón základových dosiek, železový (bez výstuže), tr.C 16/20   </t>
  </si>
  <si>
    <t xml:space="preserve"> 273362441</t>
  </si>
  <si>
    <t xml:space="preserve">Výstuž základových dosiek zo zvár. sietí KARI, priemer drôtu 8/8 mm, veľkosť oka 100x100 mm   </t>
  </si>
  <si>
    <t xml:space="preserve"> 320101114,1</t>
  </si>
  <si>
    <t xml:space="preserve">Osadenie železobetónových prefabrikátov s hmotnosťou jednotlivo nad 7000 do 10000 kg   </t>
  </si>
  <si>
    <t xml:space="preserve"> 5922632355,1</t>
  </si>
  <si>
    <t xml:space="preserve">Železobetónová nádrž na požiarnu vodu 22,5 m3, včetne dopravy na stavenisko   </t>
  </si>
  <si>
    <t>221/A 1</t>
  </si>
  <si>
    <t xml:space="preserve"> 451577777</t>
  </si>
  <si>
    <t xml:space="preserve">Podklad pod dlažbu v ploche vodorovnej alebo v sklone do 1:5 hr. 30-100 mm z kameniva ťaženého   </t>
  </si>
  <si>
    <t xml:space="preserve"> 564722111,1</t>
  </si>
  <si>
    <t xml:space="preserve">Zásyp z kameniva hrubého drveného veľ. 4-8mm .hr. 80 mm   </t>
  </si>
  <si>
    <t xml:space="preserve"> 564762111</t>
  </si>
  <si>
    <t xml:space="preserve">Podklad alebo kryt z kameniva hrubého drveného veľ. 32-63mm(vibr.štrk) po zhut.hr. 200 mm   </t>
  </si>
  <si>
    <t xml:space="preserve"> 596811111</t>
  </si>
  <si>
    <t xml:space="preserve">Kladenie dlažby betónovej komunikácií pre peších do lôžka z kameniva ťaženého   </t>
  </si>
  <si>
    <t xml:space="preserve"> 5921953720</t>
  </si>
  <si>
    <t xml:space="preserve">Dlažba   ZATRÁVŇOVACIA DLAŽBA 61x40,5x8 cm SIVÁ   </t>
  </si>
  <si>
    <t xml:space="preserve"> 596911112</t>
  </si>
  <si>
    <t xml:space="preserve">Kladenie zámkovej dlažby  hr. 6 cm pre peších nad 20 m2   </t>
  </si>
  <si>
    <t xml:space="preserve"> 5921952300</t>
  </si>
  <si>
    <t xml:space="preserve">Dlažba  HAKA  SIVÁ   </t>
  </si>
  <si>
    <t>271/A 1</t>
  </si>
  <si>
    <t xml:space="preserve"> 894401111</t>
  </si>
  <si>
    <t xml:space="preserve">Osadenie betónového dielca pre šachty, rovná alebo prechodová skruž TBS   </t>
  </si>
  <si>
    <t xml:space="preserve"> 5922432000</t>
  </si>
  <si>
    <t xml:space="preserve">Prefabrikát betónový-vstupná šachta TBS 2-60 Ms 60/v.100   </t>
  </si>
  <si>
    <t xml:space="preserve"> 899102111</t>
  </si>
  <si>
    <t xml:space="preserve">Osadenie poklopu liatinového a oceľového vrátane rámu hmotn. nad 50 do 100 kg   </t>
  </si>
  <si>
    <t>S/S50</t>
  </si>
  <si>
    <t xml:space="preserve"> 5524211170</t>
  </si>
  <si>
    <t xml:space="preserve">Poklop kanalizačný komplet okrúhly,trieda D 400kN,DO-600 H, H 115   </t>
  </si>
  <si>
    <t xml:space="preserve"> 899713111,1</t>
  </si>
  <si>
    <t xml:space="preserve">Orientačná tabuľka  na stĺpiku oceľovom /požiarna nádrž/   </t>
  </si>
  <si>
    <t xml:space="preserve"> 917762111</t>
  </si>
  <si>
    <t xml:space="preserve">Osadenie chodník. obrubníka betónového s oporou z betónu prostého tr. C 10/12,5 do lôžka   </t>
  </si>
  <si>
    <t xml:space="preserve"> 5921954390</t>
  </si>
  <si>
    <t xml:space="preserve">OBRUBNÍK CESTNÝ OBC 100x26x15 cm   </t>
  </si>
  <si>
    <t xml:space="preserve"> 918101111</t>
  </si>
  <si>
    <t xml:space="preserve">Lôžko pod obrubníky, krajníky alebo obruby z dlažob. kociek z betónu prostého tr. C 10/12,5   </t>
  </si>
  <si>
    <t xml:space="preserve"> 998223011</t>
  </si>
  <si>
    <t xml:space="preserve">Presun hmôt pre pozemné komunikácie s krytom dláždeným (822 2.3, 822 5.3)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</si>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</sst>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workbookViewId="0">
      <selection activeCell="A20" sqref="A20:AC31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9" t="s">
        <v>12</v>
      </c>
      <c r="B7" s="180">
        <f>'SO 11526'!I109-Rekapitulácia!D7</f>
        <v>0</v>
      </c>
      <c r="C7" s="180">
        <f>'Kryci_list 11526'!J26</f>
        <v>0</v>
      </c>
      <c r="D7" s="180">
        <v>0</v>
      </c>
      <c r="E7" s="180">
        <f>'Kryci_list 11526'!J17</f>
        <v>0</v>
      </c>
      <c r="F7" s="180">
        <v>0</v>
      </c>
      <c r="G7" s="180">
        <f>B7+C7+D7+E7+F7</f>
        <v>0</v>
      </c>
      <c r="K7">
        <f>'SO 11526'!K109</f>
        <v>0</v>
      </c>
      <c r="Q7">
        <v>30.126000000000001</v>
      </c>
    </row>
    <row r="8" spans="1:26" x14ac:dyDescent="0.25">
      <c r="A8" s="179" t="s">
        <v>13</v>
      </c>
      <c r="B8" s="180">
        <f>'SO 11531'!I150-Rekapitulácia!D8</f>
        <v>0</v>
      </c>
      <c r="C8" s="180">
        <f>'Kryci_list 11531'!J26</f>
        <v>0</v>
      </c>
      <c r="D8" s="180">
        <v>0</v>
      </c>
      <c r="E8" s="180">
        <f>'Kryci_list 11531'!J17</f>
        <v>0</v>
      </c>
      <c r="F8" s="180">
        <v>0</v>
      </c>
      <c r="G8" s="180">
        <f>B8+C8+D8+E8+F8</f>
        <v>0</v>
      </c>
      <c r="K8">
        <f>'SO 11531'!K150</f>
        <v>0</v>
      </c>
      <c r="Q8">
        <v>30.126000000000001</v>
      </c>
    </row>
    <row r="9" spans="1:26" x14ac:dyDescent="0.25">
      <c r="A9" s="179" t="s">
        <v>14</v>
      </c>
      <c r="B9" s="180">
        <f>'SO 11533'!I50-Rekapitulácia!D9</f>
        <v>0</v>
      </c>
      <c r="C9" s="180">
        <f>'Kryci_list 11533'!J26</f>
        <v>0</v>
      </c>
      <c r="D9" s="180">
        <v>0</v>
      </c>
      <c r="E9" s="180">
        <f>'Kryci_list 11533'!J17</f>
        <v>0</v>
      </c>
      <c r="F9" s="180">
        <v>0</v>
      </c>
      <c r="G9" s="180">
        <f>B9+C9+D9+E9+F9</f>
        <v>0</v>
      </c>
      <c r="K9">
        <f>'SO 11533'!K50</f>
        <v>0</v>
      </c>
      <c r="Q9">
        <v>30.126000000000001</v>
      </c>
    </row>
    <row r="10" spans="1:26" x14ac:dyDescent="0.25">
      <c r="A10" s="70" t="s">
        <v>15</v>
      </c>
      <c r="B10" s="77">
        <f>'SO 11535'!I69-Rekapitulácia!D10</f>
        <v>0</v>
      </c>
      <c r="C10" s="77">
        <f>'Kryci_list 11535'!J26</f>
        <v>0</v>
      </c>
      <c r="D10" s="77">
        <v>0</v>
      </c>
      <c r="E10" s="77">
        <f>'Kryci_list 11535'!J17</f>
        <v>0</v>
      </c>
      <c r="F10" s="77">
        <v>0</v>
      </c>
      <c r="G10" s="77">
        <f>B10+C10+D10+E10+F10</f>
        <v>0</v>
      </c>
      <c r="K10">
        <f>'SO 11535'!K69</f>
        <v>0</v>
      </c>
      <c r="Q10">
        <v>30.126000000000001</v>
      </c>
    </row>
    <row r="11" spans="1:26" x14ac:dyDescent="0.25">
      <c r="A11" s="186" t="s">
        <v>409</v>
      </c>
      <c r="B11" s="187">
        <f>SUM(B7:B10)</f>
        <v>0</v>
      </c>
      <c r="C11" s="187">
        <f>SUM(C7:C10)</f>
        <v>0</v>
      </c>
      <c r="D11" s="187">
        <f>SUM(D7:D10)</f>
        <v>0</v>
      </c>
      <c r="E11" s="187">
        <f>SUM(E7:E10)</f>
        <v>0</v>
      </c>
      <c r="F11" s="187">
        <f>SUM(F7:F10)</f>
        <v>0</v>
      </c>
      <c r="G11" s="187">
        <f>SUM(G7:G10)-SUM(Z7:Z10)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84" t="s">
        <v>410</v>
      </c>
      <c r="B12" s="185">
        <f>G11-SUM(Rekapitulácia!K7:'Rekapitulácia'!K10)*1</f>
        <v>0</v>
      </c>
      <c r="C12" s="185"/>
      <c r="D12" s="185"/>
      <c r="E12" s="185"/>
      <c r="F12" s="185"/>
      <c r="G12" s="185">
        <f>ROUND(((ROUND(B12,2)*20)/100),2)*1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5" t="s">
        <v>411</v>
      </c>
      <c r="B13" s="182">
        <f>(G11-B12)</f>
        <v>0</v>
      </c>
      <c r="C13" s="182"/>
      <c r="D13" s="182"/>
      <c r="E13" s="182"/>
      <c r="F13" s="182"/>
      <c r="G13" s="182">
        <f>ROUND(((ROUND(B13,2)*0)/100),2)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5" t="s">
        <v>412</v>
      </c>
      <c r="B14" s="182"/>
      <c r="C14" s="182"/>
      <c r="D14" s="182"/>
      <c r="E14" s="182"/>
      <c r="F14" s="182"/>
      <c r="G14" s="182">
        <f>SUM(G11:G13)</f>
        <v>0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0"/>
      <c r="B19" s="183"/>
      <c r="C19" s="183"/>
      <c r="D19" s="183"/>
      <c r="E19" s="183"/>
      <c r="F19" s="183"/>
      <c r="G19" s="183"/>
    </row>
    <row r="20" spans="1:7" x14ac:dyDescent="0.25">
      <c r="A20" s="10"/>
      <c r="B20" s="183"/>
      <c r="C20" s="183"/>
      <c r="D20" s="183"/>
      <c r="E20" s="183"/>
      <c r="F20" s="183"/>
      <c r="G20" s="183"/>
    </row>
    <row r="21" spans="1:7" x14ac:dyDescent="0.25">
      <c r="A21" s="10"/>
      <c r="B21" s="183"/>
      <c r="C21" s="183"/>
      <c r="D21" s="183"/>
      <c r="E21" s="183"/>
      <c r="F21" s="183"/>
      <c r="G21" s="183"/>
    </row>
    <row r="22" spans="1:7" x14ac:dyDescent="0.25">
      <c r="A22" s="10"/>
      <c r="B22" s="183"/>
      <c r="C22" s="183"/>
      <c r="D22" s="183"/>
      <c r="E22" s="183"/>
      <c r="F22" s="183"/>
      <c r="G22" s="183"/>
    </row>
    <row r="23" spans="1:7" x14ac:dyDescent="0.25">
      <c r="A23" s="10"/>
      <c r="B23" s="183"/>
      <c r="C23" s="183"/>
      <c r="D23" s="183"/>
      <c r="E23" s="183"/>
      <c r="F23" s="183"/>
      <c r="G23" s="183"/>
    </row>
    <row r="24" spans="1:7" x14ac:dyDescent="0.25">
      <c r="A24" s="10"/>
      <c r="B24" s="183"/>
      <c r="C24" s="183"/>
      <c r="D24" s="183"/>
      <c r="E24" s="183"/>
      <c r="F24" s="183"/>
      <c r="G24" s="183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  <row r="90" spans="2:7" x14ac:dyDescent="0.25">
      <c r="B90" s="181"/>
      <c r="C90" s="181"/>
      <c r="D90" s="181"/>
      <c r="E90" s="181"/>
      <c r="F90" s="181"/>
      <c r="G90" s="181"/>
    </row>
    <row r="91" spans="2:7" x14ac:dyDescent="0.25">
      <c r="B91" s="181"/>
      <c r="C91" s="181"/>
      <c r="D91" s="181"/>
      <c r="E91" s="181"/>
      <c r="F91" s="181"/>
      <c r="G91" s="181"/>
    </row>
    <row r="92" spans="2:7" x14ac:dyDescent="0.25">
      <c r="B92" s="181"/>
      <c r="C92" s="181"/>
      <c r="D92" s="181"/>
      <c r="E92" s="181"/>
      <c r="F92" s="181"/>
      <c r="G92" s="181"/>
    </row>
    <row r="93" spans="2:7" x14ac:dyDescent="0.25">
      <c r="B93" s="181"/>
      <c r="C93" s="181"/>
      <c r="D93" s="181"/>
      <c r="E93" s="181"/>
      <c r="F93" s="181"/>
      <c r="G93" s="181"/>
    </row>
    <row r="94" spans="2:7" x14ac:dyDescent="0.25">
      <c r="B94" s="181"/>
      <c r="C94" s="181"/>
      <c r="D94" s="181"/>
      <c r="E94" s="181"/>
      <c r="F94" s="181"/>
      <c r="G94" s="18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topLeftCell="A13"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314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11533'!L15</f>
        <v>0</v>
      </c>
      <c r="C11" s="157">
        <f>'SO 11533'!M15</f>
        <v>0</v>
      </c>
      <c r="D11" s="157">
        <f>'SO 11533'!I15</f>
        <v>0</v>
      </c>
      <c r="E11" s="158">
        <f>'SO 11533'!P15</f>
        <v>0</v>
      </c>
      <c r="F11" s="158">
        <f>'SO 11533'!S15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11533'!L20</f>
        <v>0</v>
      </c>
      <c r="C12" s="157">
        <f>'SO 11533'!M20</f>
        <v>0</v>
      </c>
      <c r="D12" s="157">
        <f>'SO 11533'!I20</f>
        <v>0</v>
      </c>
      <c r="E12" s="158">
        <f>'SO 11533'!P20</f>
        <v>0</v>
      </c>
      <c r="F12" s="158">
        <f>'SO 11533'!S20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11533'!L30</f>
        <v>0</v>
      </c>
      <c r="C13" s="157">
        <f>'SO 11533'!M30</f>
        <v>0</v>
      </c>
      <c r="D13" s="157">
        <f>'SO 11533'!I30</f>
        <v>0</v>
      </c>
      <c r="E13" s="158">
        <f>'SO 11533'!P30</f>
        <v>0</v>
      </c>
      <c r="F13" s="158">
        <f>'SO 11533'!S30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226</v>
      </c>
      <c r="B14" s="157">
        <f>'SO 11533'!L34</f>
        <v>0</v>
      </c>
      <c r="C14" s="157">
        <f>'SO 11533'!M34</f>
        <v>0</v>
      </c>
      <c r="D14" s="157">
        <f>'SO 11533'!I34</f>
        <v>0</v>
      </c>
      <c r="E14" s="158">
        <f>'SO 11533'!P34</f>
        <v>0</v>
      </c>
      <c r="F14" s="158">
        <f>'SO 11533'!S34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72</v>
      </c>
      <c r="B15" s="157">
        <f>'SO 11533'!L38</f>
        <v>0</v>
      </c>
      <c r="C15" s="157">
        <f>'SO 11533'!M38</f>
        <v>0</v>
      </c>
      <c r="D15" s="157">
        <f>'SO 11533'!I38</f>
        <v>0</v>
      </c>
      <c r="E15" s="158">
        <f>'SO 11533'!P38</f>
        <v>0</v>
      </c>
      <c r="F15" s="158">
        <f>'SO 11533'!S38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66</v>
      </c>
      <c r="B16" s="159">
        <f>'SO 11533'!L40</f>
        <v>0</v>
      </c>
      <c r="C16" s="159">
        <f>'SO 11533'!M40</f>
        <v>0</v>
      </c>
      <c r="D16" s="159">
        <f>'SO 11533'!I40</f>
        <v>0</v>
      </c>
      <c r="E16" s="160">
        <f>'SO 11533'!P40</f>
        <v>0</v>
      </c>
      <c r="F16" s="160">
        <f>'SO 11533'!S40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73</v>
      </c>
      <c r="B18" s="159"/>
      <c r="C18" s="157"/>
      <c r="D18" s="157"/>
      <c r="E18" s="158"/>
      <c r="F18" s="158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78</v>
      </c>
      <c r="B19" s="157">
        <f>'SO 11533'!L47</f>
        <v>0</v>
      </c>
      <c r="C19" s="157">
        <f>'SO 11533'!M47</f>
        <v>0</v>
      </c>
      <c r="D19" s="157">
        <f>'SO 11533'!I47</f>
        <v>0</v>
      </c>
      <c r="E19" s="158">
        <f>'SO 11533'!P47</f>
        <v>0</v>
      </c>
      <c r="F19" s="158">
        <f>'SO 11533'!S47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73</v>
      </c>
      <c r="B20" s="159">
        <f>'SO 11533'!L49</f>
        <v>0</v>
      </c>
      <c r="C20" s="159">
        <f>'SO 11533'!M49</f>
        <v>0</v>
      </c>
      <c r="D20" s="159">
        <f>'SO 11533'!I49</f>
        <v>0</v>
      </c>
      <c r="E20" s="160">
        <f>'SO 11533'!P49</f>
        <v>0</v>
      </c>
      <c r="F20" s="160">
        <f>'SO 11533'!S49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80</v>
      </c>
      <c r="B22" s="159">
        <f>'SO 11533'!L50</f>
        <v>0</v>
      </c>
      <c r="C22" s="159">
        <f>'SO 11533'!M50</f>
        <v>0</v>
      </c>
      <c r="D22" s="159">
        <f>'SO 11533'!I50</f>
        <v>0</v>
      </c>
      <c r="E22" s="160">
        <f>'SO 11533'!P50</f>
        <v>0</v>
      </c>
      <c r="F22" s="160">
        <f>'SO 11533'!S50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pane ySplit="8" topLeftCell="A35" activePane="bottomLeft" state="frozen"/>
      <selection pane="bottomLeft" activeCell="D45" sqref="D4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55</v>
      </c>
      <c r="H8" s="164" t="s">
        <v>56</v>
      </c>
      <c r="I8" s="164" t="s">
        <v>87</v>
      </c>
      <c r="J8" s="164"/>
      <c r="K8" s="164"/>
      <c r="L8" s="164"/>
      <c r="M8" s="164"/>
      <c r="N8" s="164"/>
      <c r="O8" s="164"/>
      <c r="P8" s="164" t="s">
        <v>88</v>
      </c>
      <c r="Q8" s="161"/>
      <c r="R8" s="161"/>
      <c r="S8" s="164" t="s">
        <v>89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90</v>
      </c>
      <c r="C11" s="172" t="s">
        <v>315</v>
      </c>
      <c r="D11" s="168" t="s">
        <v>316</v>
      </c>
      <c r="E11" s="168" t="s">
        <v>93</v>
      </c>
      <c r="F11" s="169">
        <v>12.506</v>
      </c>
      <c r="G11" s="170"/>
      <c r="H11" s="170"/>
      <c r="I11" s="170">
        <f>ROUND(F11*(G11+H11),2)</f>
        <v>0</v>
      </c>
      <c r="J11" s="168">
        <f>ROUND(F11*(N11),2)</f>
        <v>517.25</v>
      </c>
      <c r="K11" s="1">
        <f>ROUND(F11*(O11),2)</f>
        <v>0</v>
      </c>
      <c r="L11" s="1">
        <f>ROUND(F11*(G11),2)</f>
        <v>0</v>
      </c>
      <c r="M11" s="1"/>
      <c r="N11" s="1">
        <v>41.36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90</v>
      </c>
      <c r="C12" s="172" t="s">
        <v>317</v>
      </c>
      <c r="D12" s="168" t="s">
        <v>318</v>
      </c>
      <c r="E12" s="168" t="s">
        <v>93</v>
      </c>
      <c r="F12" s="169">
        <v>12.506</v>
      </c>
      <c r="G12" s="170"/>
      <c r="H12" s="170"/>
      <c r="I12" s="170">
        <f>ROUND(F12*(G12+H12),2)</f>
        <v>0</v>
      </c>
      <c r="J12" s="168">
        <f>ROUND(F12*(N12),2)</f>
        <v>93.92</v>
      </c>
      <c r="K12" s="1">
        <f>ROUND(F12*(O12),2)</f>
        <v>0</v>
      </c>
      <c r="L12" s="1">
        <f>ROUND(F12*(G12),2)</f>
        <v>0</v>
      </c>
      <c r="M12" s="1"/>
      <c r="N12" s="1">
        <v>7.51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90</v>
      </c>
      <c r="C13" s="172" t="s">
        <v>94</v>
      </c>
      <c r="D13" s="168" t="s">
        <v>95</v>
      </c>
      <c r="E13" s="168" t="s">
        <v>93</v>
      </c>
      <c r="F13" s="169">
        <v>12.506</v>
      </c>
      <c r="G13" s="170"/>
      <c r="H13" s="170"/>
      <c r="I13" s="170">
        <f>ROUND(F13*(G13+H13),2)</f>
        <v>0</v>
      </c>
      <c r="J13" s="168">
        <f>ROUND(F13*(N13),2)</f>
        <v>21.51</v>
      </c>
      <c r="K13" s="1">
        <f>ROUND(F13*(O13),2)</f>
        <v>0</v>
      </c>
      <c r="L13" s="1">
        <f>ROUND(F13*(G13),2)</f>
        <v>0</v>
      </c>
      <c r="M13" s="1"/>
      <c r="N13" s="1">
        <v>1.72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90</v>
      </c>
      <c r="C14" s="172" t="s">
        <v>96</v>
      </c>
      <c r="D14" s="168" t="s">
        <v>97</v>
      </c>
      <c r="E14" s="168" t="s">
        <v>93</v>
      </c>
      <c r="F14" s="169">
        <v>12.506</v>
      </c>
      <c r="G14" s="170"/>
      <c r="H14" s="170"/>
      <c r="I14" s="170">
        <f>ROUND(F14*(G14+H14),2)</f>
        <v>0</v>
      </c>
      <c r="J14" s="168">
        <f>ROUND(F14*(N14),2)</f>
        <v>11.63</v>
      </c>
      <c r="K14" s="1">
        <f>ROUND(F14*(O14),2)</f>
        <v>0</v>
      </c>
      <c r="L14" s="1">
        <f>ROUND(F14*(G14),2)</f>
        <v>0</v>
      </c>
      <c r="M14" s="1"/>
      <c r="N14" s="1">
        <v>0.93</v>
      </c>
      <c r="O14" s="1"/>
      <c r="P14" s="167"/>
      <c r="Q14" s="173"/>
      <c r="R14" s="173"/>
      <c r="S14" s="167"/>
      <c r="Z14">
        <v>0</v>
      </c>
    </row>
    <row r="15" spans="1:26" x14ac:dyDescent="0.25">
      <c r="A15" s="156"/>
      <c r="B15" s="156"/>
      <c r="C15" s="156"/>
      <c r="D15" s="156" t="s">
        <v>67</v>
      </c>
      <c r="E15" s="156"/>
      <c r="F15" s="167"/>
      <c r="G15" s="159">
        <f>ROUND((SUM(L10:L14))/1,2)</f>
        <v>0</v>
      </c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0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156" t="s">
        <v>68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/>
      <c r="B18" s="168" t="s">
        <v>98</v>
      </c>
      <c r="C18" s="172" t="s">
        <v>319</v>
      </c>
      <c r="D18" s="168" t="s">
        <v>320</v>
      </c>
      <c r="E18" s="168" t="s">
        <v>93</v>
      </c>
      <c r="F18" s="169">
        <v>12.506</v>
      </c>
      <c r="G18" s="170"/>
      <c r="H18" s="170"/>
      <c r="I18" s="170">
        <f>ROUND(F18*(G18+H18),2)</f>
        <v>0</v>
      </c>
      <c r="J18" s="168">
        <f>ROUND(F18*(N18),2)</f>
        <v>893.68</v>
      </c>
      <c r="K18" s="1">
        <f>ROUND(F18*(O18),2)</f>
        <v>0</v>
      </c>
      <c r="L18" s="1">
        <f>ROUND(F18*(G18),2)</f>
        <v>0</v>
      </c>
      <c r="M18" s="1"/>
      <c r="N18" s="1">
        <v>71.459999999999994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127</v>
      </c>
      <c r="C19" s="172" t="s">
        <v>321</v>
      </c>
      <c r="D19" s="168" t="s">
        <v>322</v>
      </c>
      <c r="E19" s="168" t="s">
        <v>165</v>
      </c>
      <c r="F19" s="169">
        <v>28</v>
      </c>
      <c r="G19" s="170"/>
      <c r="H19" s="170"/>
      <c r="I19" s="170">
        <f>ROUND(F19*(G19+H19),2)</f>
        <v>0</v>
      </c>
      <c r="J19" s="168">
        <f>ROUND(F19*(N19),2)</f>
        <v>302.95999999999998</v>
      </c>
      <c r="K19" s="1">
        <f>ROUND(F19*(O19),2)</f>
        <v>0</v>
      </c>
      <c r="L19" s="1">
        <f>ROUND(F19*(G19),2)</f>
        <v>0</v>
      </c>
      <c r="M19" s="1"/>
      <c r="N19" s="1">
        <v>10.82</v>
      </c>
      <c r="O19" s="1"/>
      <c r="P19" s="167"/>
      <c r="Q19" s="173"/>
      <c r="R19" s="173"/>
      <c r="S19" s="167"/>
      <c r="Z19">
        <v>0</v>
      </c>
    </row>
    <row r="20" spans="1:26" x14ac:dyDescent="0.25">
      <c r="A20" s="156"/>
      <c r="B20" s="156"/>
      <c r="C20" s="156"/>
      <c r="D20" s="156" t="s">
        <v>68</v>
      </c>
      <c r="E20" s="156"/>
      <c r="F20" s="167"/>
      <c r="G20" s="159">
        <f>ROUND((SUM(L17:L19))/1,2)</f>
        <v>0</v>
      </c>
      <c r="H20" s="159">
        <f>ROUND((SUM(M17:M19))/1,2)</f>
        <v>0</v>
      </c>
      <c r="I20" s="159">
        <f>ROUND((SUM(I17:I19))/1,2)</f>
        <v>0</v>
      </c>
      <c r="J20" s="156"/>
      <c r="K20" s="156"/>
      <c r="L20" s="156">
        <f>ROUND((SUM(L17:L19))/1,2)</f>
        <v>0</v>
      </c>
      <c r="M20" s="156">
        <f>ROUND((SUM(M17:M19))/1,2)</f>
        <v>0</v>
      </c>
      <c r="N20" s="156"/>
      <c r="O20" s="156"/>
      <c r="P20" s="174">
        <f>ROUND((SUM(P17:P19))/1,2)</f>
        <v>0</v>
      </c>
      <c r="Q20" s="153"/>
      <c r="R20" s="153"/>
      <c r="S20" s="174">
        <f>ROUND((SUM(S17:S19))/1,2)</f>
        <v>0</v>
      </c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156" t="s">
        <v>69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ht="24.95" customHeight="1" x14ac:dyDescent="0.25">
      <c r="A23" s="171"/>
      <c r="B23" s="168" t="s">
        <v>127</v>
      </c>
      <c r="C23" s="172" t="s">
        <v>323</v>
      </c>
      <c r="D23" s="168" t="s">
        <v>324</v>
      </c>
      <c r="E23" s="168" t="s">
        <v>135</v>
      </c>
      <c r="F23" s="169">
        <v>121</v>
      </c>
      <c r="G23" s="170"/>
      <c r="H23" s="170"/>
      <c r="I23" s="170">
        <f t="shared" ref="I23:I29" si="0">ROUND(F23*(G23+H23),2)</f>
        <v>0</v>
      </c>
      <c r="J23" s="168">
        <f t="shared" ref="J23:J29" si="1">ROUND(F23*(N23),2)</f>
        <v>2006.18</v>
      </c>
      <c r="K23" s="1">
        <f t="shared" ref="K23:K29" si="2">ROUND(F23*(O23),2)</f>
        <v>0</v>
      </c>
      <c r="L23" s="1">
        <f t="shared" ref="L23:L29" si="3">ROUND(F23*(G23),2)</f>
        <v>0</v>
      </c>
      <c r="M23" s="1"/>
      <c r="N23" s="1">
        <v>16.579999999999998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127</v>
      </c>
      <c r="C24" s="172" t="s">
        <v>325</v>
      </c>
      <c r="D24" s="168" t="s">
        <v>326</v>
      </c>
      <c r="E24" s="168" t="s">
        <v>135</v>
      </c>
      <c r="F24" s="169">
        <v>108</v>
      </c>
      <c r="G24" s="170"/>
      <c r="H24" s="170"/>
      <c r="I24" s="170">
        <f t="shared" si="0"/>
        <v>0</v>
      </c>
      <c r="J24" s="168">
        <f t="shared" si="1"/>
        <v>1744.2</v>
      </c>
      <c r="K24" s="1">
        <f t="shared" si="2"/>
        <v>0</v>
      </c>
      <c r="L24" s="1">
        <f t="shared" si="3"/>
        <v>0</v>
      </c>
      <c r="M24" s="1"/>
      <c r="N24" s="1">
        <v>16.149999999999999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127</v>
      </c>
      <c r="C25" s="172" t="s">
        <v>327</v>
      </c>
      <c r="D25" s="168" t="s">
        <v>328</v>
      </c>
      <c r="E25" s="168" t="s">
        <v>135</v>
      </c>
      <c r="F25" s="169">
        <v>12</v>
      </c>
      <c r="G25" s="170"/>
      <c r="H25" s="170"/>
      <c r="I25" s="170">
        <f t="shared" si="0"/>
        <v>0</v>
      </c>
      <c r="J25" s="168">
        <f t="shared" si="1"/>
        <v>276</v>
      </c>
      <c r="K25" s="1">
        <f t="shared" si="2"/>
        <v>0</v>
      </c>
      <c r="L25" s="1">
        <f t="shared" si="3"/>
        <v>0</v>
      </c>
      <c r="M25" s="1"/>
      <c r="N25" s="1">
        <v>23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127</v>
      </c>
      <c r="C26" s="172" t="s">
        <v>329</v>
      </c>
      <c r="D26" s="168" t="s">
        <v>330</v>
      </c>
      <c r="E26" s="168" t="s">
        <v>135</v>
      </c>
      <c r="F26" s="169">
        <v>3</v>
      </c>
      <c r="G26" s="170"/>
      <c r="H26" s="170"/>
      <c r="I26" s="170">
        <f t="shared" si="0"/>
        <v>0</v>
      </c>
      <c r="J26" s="168">
        <f t="shared" si="1"/>
        <v>74.64</v>
      </c>
      <c r="K26" s="1">
        <f t="shared" si="2"/>
        <v>0</v>
      </c>
      <c r="L26" s="1">
        <f t="shared" si="3"/>
        <v>0</v>
      </c>
      <c r="M26" s="1"/>
      <c r="N26" s="1">
        <v>24.88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127</v>
      </c>
      <c r="C27" s="172" t="s">
        <v>331</v>
      </c>
      <c r="D27" s="168" t="s">
        <v>332</v>
      </c>
      <c r="E27" s="168" t="s">
        <v>135</v>
      </c>
      <c r="F27" s="169">
        <v>2</v>
      </c>
      <c r="G27" s="170"/>
      <c r="H27" s="170"/>
      <c r="I27" s="170">
        <f t="shared" si="0"/>
        <v>0</v>
      </c>
      <c r="J27" s="168">
        <f t="shared" si="1"/>
        <v>7.9</v>
      </c>
      <c r="K27" s="1">
        <f t="shared" si="2"/>
        <v>0</v>
      </c>
      <c r="L27" s="1">
        <f t="shared" si="3"/>
        <v>0</v>
      </c>
      <c r="M27" s="1"/>
      <c r="N27" s="1">
        <v>3.95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127</v>
      </c>
      <c r="C28" s="172" t="s">
        <v>333</v>
      </c>
      <c r="D28" s="168" t="s">
        <v>334</v>
      </c>
      <c r="E28" s="168" t="s">
        <v>135</v>
      </c>
      <c r="F28" s="169">
        <v>460</v>
      </c>
      <c r="G28" s="170"/>
      <c r="H28" s="170"/>
      <c r="I28" s="170">
        <f t="shared" si="0"/>
        <v>0</v>
      </c>
      <c r="J28" s="168">
        <f t="shared" si="1"/>
        <v>2208</v>
      </c>
      <c r="K28" s="1">
        <f t="shared" si="2"/>
        <v>0</v>
      </c>
      <c r="L28" s="1">
        <f t="shared" si="3"/>
        <v>0</v>
      </c>
      <c r="M28" s="1"/>
      <c r="N28" s="1">
        <v>4.8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127</v>
      </c>
      <c r="C29" s="172" t="s">
        <v>335</v>
      </c>
      <c r="D29" s="168" t="s">
        <v>336</v>
      </c>
      <c r="E29" s="168" t="s">
        <v>135</v>
      </c>
      <c r="F29" s="169">
        <v>460</v>
      </c>
      <c r="G29" s="170"/>
      <c r="H29" s="170"/>
      <c r="I29" s="170">
        <f t="shared" si="0"/>
        <v>0</v>
      </c>
      <c r="J29" s="168">
        <f t="shared" si="1"/>
        <v>8312.2000000000007</v>
      </c>
      <c r="K29" s="1">
        <f t="shared" si="2"/>
        <v>0</v>
      </c>
      <c r="L29" s="1">
        <f t="shared" si="3"/>
        <v>0</v>
      </c>
      <c r="M29" s="1"/>
      <c r="N29" s="1">
        <v>18.07</v>
      </c>
      <c r="O29" s="1"/>
      <c r="P29" s="167"/>
      <c r="Q29" s="173"/>
      <c r="R29" s="173"/>
      <c r="S29" s="167"/>
      <c r="Z29">
        <v>0</v>
      </c>
    </row>
    <row r="30" spans="1:26" x14ac:dyDescent="0.25">
      <c r="A30" s="156"/>
      <c r="B30" s="156"/>
      <c r="C30" s="156"/>
      <c r="D30" s="156" t="s">
        <v>69</v>
      </c>
      <c r="E30" s="156"/>
      <c r="F30" s="167"/>
      <c r="G30" s="159">
        <f>ROUND((SUM(L22:L29))/1,2)</f>
        <v>0</v>
      </c>
      <c r="H30" s="159">
        <f>ROUND((SUM(M22:M29))/1,2)</f>
        <v>0</v>
      </c>
      <c r="I30" s="159">
        <f>ROUND((SUM(I22:I29))/1,2)</f>
        <v>0</v>
      </c>
      <c r="J30" s="156"/>
      <c r="K30" s="156"/>
      <c r="L30" s="156">
        <f>ROUND((SUM(L22:L29))/1,2)</f>
        <v>0</v>
      </c>
      <c r="M30" s="156">
        <f>ROUND((SUM(M22:M29))/1,2)</f>
        <v>0</v>
      </c>
      <c r="N30" s="156"/>
      <c r="O30" s="156"/>
      <c r="P30" s="174">
        <f>ROUND((SUM(P22:P29))/1,2)</f>
        <v>0</v>
      </c>
      <c r="Q30" s="153"/>
      <c r="R30" s="153"/>
      <c r="S30" s="174">
        <f>ROUND((SUM(S22:S29))/1,2)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226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/>
      <c r="B33" s="168" t="s">
        <v>337</v>
      </c>
      <c r="C33" s="172" t="s">
        <v>338</v>
      </c>
      <c r="D33" s="168" t="s">
        <v>339</v>
      </c>
      <c r="E33" s="168" t="s">
        <v>105</v>
      </c>
      <c r="F33" s="169">
        <v>234.98</v>
      </c>
      <c r="G33" s="170"/>
      <c r="H33" s="170"/>
      <c r="I33" s="170">
        <f>ROUND(F33*(G33+H33),2)</f>
        <v>0</v>
      </c>
      <c r="J33" s="168">
        <f>ROUND(F33*(N33),2)</f>
        <v>754.29</v>
      </c>
      <c r="K33" s="1">
        <f>ROUND(F33*(O33),2)</f>
        <v>0</v>
      </c>
      <c r="L33" s="1">
        <f>ROUND(F33*(G33),2)</f>
        <v>0</v>
      </c>
      <c r="M33" s="1"/>
      <c r="N33" s="1">
        <v>3.21</v>
      </c>
      <c r="O33" s="1"/>
      <c r="P33" s="167"/>
      <c r="Q33" s="173"/>
      <c r="R33" s="173"/>
      <c r="S33" s="167"/>
      <c r="Z33">
        <v>0</v>
      </c>
    </row>
    <row r="34" spans="1:26" x14ac:dyDescent="0.25">
      <c r="A34" s="156"/>
      <c r="B34" s="156"/>
      <c r="C34" s="156"/>
      <c r="D34" s="156" t="s">
        <v>226</v>
      </c>
      <c r="E34" s="156"/>
      <c r="F34" s="167"/>
      <c r="G34" s="159">
        <f>ROUND((SUM(L32:L33))/1,2)</f>
        <v>0</v>
      </c>
      <c r="H34" s="159">
        <f>ROUND((SUM(M32:M33))/1,2)</f>
        <v>0</v>
      </c>
      <c r="I34" s="159">
        <f>ROUND((SUM(I32:I33))/1,2)</f>
        <v>0</v>
      </c>
      <c r="J34" s="156"/>
      <c r="K34" s="156"/>
      <c r="L34" s="156">
        <f>ROUND((SUM(L32:L33))/1,2)</f>
        <v>0</v>
      </c>
      <c r="M34" s="156">
        <f>ROUND((SUM(M32:M33))/1,2)</f>
        <v>0</v>
      </c>
      <c r="N34" s="156"/>
      <c r="O34" s="156"/>
      <c r="P34" s="174">
        <f>ROUND((SUM(P32:P33))/1,2)</f>
        <v>0</v>
      </c>
      <c r="Q34" s="153"/>
      <c r="R34" s="153"/>
      <c r="S34" s="174">
        <f>ROUND((SUM(S32:S33))/1,2)</f>
        <v>0</v>
      </c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"/>
      <c r="C35" s="1"/>
      <c r="D35" s="1"/>
      <c r="E35" s="1"/>
      <c r="F35" s="163"/>
      <c r="G35" s="149"/>
      <c r="H35" s="149"/>
      <c r="I35" s="149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6"/>
      <c r="B36" s="156"/>
      <c r="C36" s="156"/>
      <c r="D36" s="156" t="s">
        <v>72</v>
      </c>
      <c r="E36" s="156"/>
      <c r="F36" s="167"/>
      <c r="G36" s="157"/>
      <c r="H36" s="157"/>
      <c r="I36" s="157"/>
      <c r="J36" s="156"/>
      <c r="K36" s="156"/>
      <c r="L36" s="156"/>
      <c r="M36" s="156"/>
      <c r="N36" s="156"/>
      <c r="O36" s="156"/>
      <c r="P36" s="156"/>
      <c r="Q36" s="153"/>
      <c r="R36" s="153"/>
      <c r="S36" s="156"/>
      <c r="T36" s="153"/>
      <c r="U36" s="153"/>
      <c r="V36" s="153"/>
      <c r="W36" s="153"/>
      <c r="X36" s="153"/>
      <c r="Y36" s="153"/>
      <c r="Z36" s="153"/>
    </row>
    <row r="37" spans="1:26" ht="24.95" customHeight="1" x14ac:dyDescent="0.25">
      <c r="A37" s="171"/>
      <c r="B37" s="168" t="s">
        <v>340</v>
      </c>
      <c r="C37" s="172" t="s">
        <v>341</v>
      </c>
      <c r="D37" s="168" t="s">
        <v>342</v>
      </c>
      <c r="E37" s="168" t="s">
        <v>120</v>
      </c>
      <c r="F37" s="169">
        <v>84.894000000000005</v>
      </c>
      <c r="G37" s="170"/>
      <c r="H37" s="170"/>
      <c r="I37" s="170">
        <f>ROUND(F37*(G37+H37),2)</f>
        <v>0</v>
      </c>
      <c r="J37" s="168">
        <f>ROUND(F37*(N37),2)</f>
        <v>1387.17</v>
      </c>
      <c r="K37" s="1">
        <f>ROUND(F37*(O37),2)</f>
        <v>0</v>
      </c>
      <c r="L37" s="1">
        <f>ROUND(F37*(G37),2)</f>
        <v>0</v>
      </c>
      <c r="M37" s="1"/>
      <c r="N37" s="1">
        <v>16.34</v>
      </c>
      <c r="O37" s="1"/>
      <c r="P37" s="167"/>
      <c r="Q37" s="173"/>
      <c r="R37" s="173"/>
      <c r="S37" s="167"/>
      <c r="Z37">
        <v>0</v>
      </c>
    </row>
    <row r="38" spans="1:26" x14ac:dyDescent="0.25">
      <c r="A38" s="156"/>
      <c r="B38" s="156"/>
      <c r="C38" s="156"/>
      <c r="D38" s="156" t="s">
        <v>72</v>
      </c>
      <c r="E38" s="156"/>
      <c r="F38" s="167"/>
      <c r="G38" s="159">
        <f>ROUND((SUM(L36:L37))/1,2)</f>
        <v>0</v>
      </c>
      <c r="H38" s="159">
        <f>ROUND((SUM(M36:M37))/1,2)</f>
        <v>0</v>
      </c>
      <c r="I38" s="159">
        <f>ROUND((SUM(I36:I37))/1,2)</f>
        <v>0</v>
      </c>
      <c r="J38" s="156"/>
      <c r="K38" s="156"/>
      <c r="L38" s="156">
        <f>ROUND((SUM(L36:L37))/1,2)</f>
        <v>0</v>
      </c>
      <c r="M38" s="156">
        <f>ROUND((SUM(M36:M37))/1,2)</f>
        <v>0</v>
      </c>
      <c r="N38" s="156"/>
      <c r="O38" s="156"/>
      <c r="P38" s="174">
        <f>ROUND((SUM(P36:P37))/1,2)</f>
        <v>0</v>
      </c>
      <c r="Q38" s="153"/>
      <c r="R38" s="153"/>
      <c r="S38" s="174">
        <f>ROUND((SUM(S36:S37))/1,2)</f>
        <v>0</v>
      </c>
      <c r="T38" s="153"/>
      <c r="U38" s="153"/>
      <c r="V38" s="153"/>
      <c r="W38" s="153"/>
      <c r="X38" s="153"/>
      <c r="Y38" s="153"/>
      <c r="Z38" s="153"/>
    </row>
    <row r="39" spans="1:26" x14ac:dyDescent="0.25">
      <c r="A39" s="1"/>
      <c r="B39" s="1"/>
      <c r="C39" s="1"/>
      <c r="D39" s="1"/>
      <c r="E39" s="1"/>
      <c r="F39" s="163"/>
      <c r="G39" s="149"/>
      <c r="H39" s="149"/>
      <c r="I39" s="149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6"/>
      <c r="B40" s="156"/>
      <c r="C40" s="156"/>
      <c r="D40" s="2" t="s">
        <v>66</v>
      </c>
      <c r="E40" s="156"/>
      <c r="F40" s="167"/>
      <c r="G40" s="159">
        <f>ROUND((SUM(L9:L39))/2,2)</f>
        <v>0</v>
      </c>
      <c r="H40" s="159">
        <f>ROUND((SUM(M9:M39))/2,2)</f>
        <v>0</v>
      </c>
      <c r="I40" s="159">
        <f>ROUND((SUM(I9:I39))/2,2)</f>
        <v>0</v>
      </c>
      <c r="J40" s="157"/>
      <c r="K40" s="156"/>
      <c r="L40" s="157">
        <f>ROUND((SUM(L9:L39))/2,2)</f>
        <v>0</v>
      </c>
      <c r="M40" s="157">
        <f>ROUND((SUM(M9:M39))/2,2)</f>
        <v>0</v>
      </c>
      <c r="N40" s="156"/>
      <c r="O40" s="156"/>
      <c r="P40" s="174">
        <f>ROUND((SUM(P9:P39))/2,2)</f>
        <v>0</v>
      </c>
      <c r="S40" s="174">
        <f>ROUND((SUM(S9:S39))/2,2)</f>
        <v>0</v>
      </c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2" t="s">
        <v>73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x14ac:dyDescent="0.25">
      <c r="A43" s="156"/>
      <c r="B43" s="156"/>
      <c r="C43" s="156"/>
      <c r="D43" s="156" t="s">
        <v>78</v>
      </c>
      <c r="E43" s="156"/>
      <c r="F43" s="167"/>
      <c r="G43" s="157"/>
      <c r="H43" s="157"/>
      <c r="I43" s="157"/>
      <c r="J43" s="156"/>
      <c r="K43" s="156"/>
      <c r="L43" s="156"/>
      <c r="M43" s="156"/>
      <c r="N43" s="156"/>
      <c r="O43" s="156"/>
      <c r="P43" s="156"/>
      <c r="Q43" s="153"/>
      <c r="R43" s="153"/>
      <c r="S43" s="156"/>
      <c r="T43" s="153"/>
      <c r="U43" s="153"/>
      <c r="V43" s="153"/>
      <c r="W43" s="153"/>
      <c r="X43" s="153"/>
      <c r="Y43" s="153"/>
      <c r="Z43" s="153"/>
    </row>
    <row r="44" spans="1:26" ht="24.95" customHeight="1" x14ac:dyDescent="0.25">
      <c r="A44" s="171"/>
      <c r="B44" s="168" t="s">
        <v>206</v>
      </c>
      <c r="C44" s="172" t="s">
        <v>343</v>
      </c>
      <c r="D44" s="168" t="s">
        <v>344</v>
      </c>
      <c r="E44" s="168" t="s">
        <v>135</v>
      </c>
      <c r="F44" s="169">
        <v>1</v>
      </c>
      <c r="G44" s="170"/>
      <c r="H44" s="170"/>
      <c r="I44" s="170">
        <f>ROUND(F44*(G44+H44),2)</f>
        <v>0</v>
      </c>
      <c r="J44" s="168">
        <f>ROUND(F44*(N44),2)</f>
        <v>26.05</v>
      </c>
      <c r="K44" s="1">
        <f>ROUND(F44*(O44),2)</f>
        <v>0</v>
      </c>
      <c r="L44" s="1">
        <f>ROUND(F44*(G44),2)</f>
        <v>0</v>
      </c>
      <c r="M44" s="1"/>
      <c r="N44" s="1">
        <v>26.05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127</v>
      </c>
      <c r="C45" s="172" t="s">
        <v>345</v>
      </c>
      <c r="D45" s="168" t="s">
        <v>346</v>
      </c>
      <c r="E45" s="168" t="s">
        <v>135</v>
      </c>
      <c r="F45" s="169">
        <v>1</v>
      </c>
      <c r="G45" s="170"/>
      <c r="H45" s="170"/>
      <c r="I45" s="170">
        <f>ROUND(F45*(G45+H45),2)</f>
        <v>0</v>
      </c>
      <c r="J45" s="168">
        <f>ROUND(F45*(N45),2)</f>
        <v>558.67999999999995</v>
      </c>
      <c r="K45" s="1">
        <f>ROUND(F45*(O45),2)</f>
        <v>0</v>
      </c>
      <c r="L45" s="1">
        <f>ROUND(F45*(G45),2)</f>
        <v>0</v>
      </c>
      <c r="M45" s="1"/>
      <c r="N45" s="1">
        <v>558.67999999999995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206</v>
      </c>
      <c r="C46" s="172" t="s">
        <v>306</v>
      </c>
      <c r="D46" s="168" t="s">
        <v>307</v>
      </c>
      <c r="E46" s="168" t="s">
        <v>155</v>
      </c>
      <c r="F46" s="169">
        <v>0.9</v>
      </c>
      <c r="G46" s="175"/>
      <c r="H46" s="175"/>
      <c r="I46" s="175">
        <f>ROUND(F46*(G46+H46),2)</f>
        <v>0</v>
      </c>
      <c r="J46" s="168">
        <f>ROUND(F46*(N46),2)</f>
        <v>5.27</v>
      </c>
      <c r="K46" s="1">
        <f>ROUND(F46*(O46),2)</f>
        <v>0</v>
      </c>
      <c r="L46" s="1">
        <f>ROUND(F46*(G46),2)</f>
        <v>0</v>
      </c>
      <c r="M46" s="1"/>
      <c r="N46" s="1">
        <v>5.85</v>
      </c>
      <c r="O46" s="1"/>
      <c r="P46" s="167"/>
      <c r="Q46" s="173"/>
      <c r="R46" s="173"/>
      <c r="S46" s="167"/>
      <c r="Z46">
        <v>0</v>
      </c>
    </row>
    <row r="47" spans="1:26" x14ac:dyDescent="0.25">
      <c r="A47" s="156"/>
      <c r="B47" s="156"/>
      <c r="C47" s="156"/>
      <c r="D47" s="156" t="s">
        <v>78</v>
      </c>
      <c r="E47" s="156"/>
      <c r="F47" s="167"/>
      <c r="G47" s="159">
        <f>ROUND((SUM(L43:L46))/1,2)</f>
        <v>0</v>
      </c>
      <c r="H47" s="159">
        <f>ROUND((SUM(M43:M46))/1,2)</f>
        <v>0</v>
      </c>
      <c r="I47" s="159">
        <f>ROUND((SUM(I43:I46))/1,2)</f>
        <v>0</v>
      </c>
      <c r="J47" s="156"/>
      <c r="K47" s="156"/>
      <c r="L47" s="156">
        <f>ROUND((SUM(L43:L46))/1,2)</f>
        <v>0</v>
      </c>
      <c r="M47" s="156">
        <f>ROUND((SUM(M43:M46))/1,2)</f>
        <v>0</v>
      </c>
      <c r="N47" s="156"/>
      <c r="O47" s="156"/>
      <c r="P47" s="174">
        <f>ROUND((SUM(P43:P46))/1,2)</f>
        <v>0</v>
      </c>
      <c r="S47" s="167">
        <f>ROUND((SUM(S43:S46))/1,2)</f>
        <v>0</v>
      </c>
    </row>
    <row r="48" spans="1:26" x14ac:dyDescent="0.25">
      <c r="A48" s="1"/>
      <c r="B48" s="1"/>
      <c r="C48" s="1"/>
      <c r="D48" s="1"/>
      <c r="E48" s="1"/>
      <c r="F48" s="163"/>
      <c r="G48" s="149"/>
      <c r="H48" s="149"/>
      <c r="I48" s="149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56"/>
      <c r="B49" s="156"/>
      <c r="C49" s="156"/>
      <c r="D49" s="2" t="s">
        <v>73</v>
      </c>
      <c r="E49" s="156"/>
      <c r="F49" s="167"/>
      <c r="G49" s="159">
        <f>ROUND((SUM(L42:L48))/2,2)</f>
        <v>0</v>
      </c>
      <c r="H49" s="159">
        <f>ROUND((SUM(M42:M48))/2,2)</f>
        <v>0</v>
      </c>
      <c r="I49" s="159">
        <f>ROUND((SUM(I42:I48))/2,2)</f>
        <v>0</v>
      </c>
      <c r="J49" s="156"/>
      <c r="K49" s="156"/>
      <c r="L49" s="156">
        <f>ROUND((SUM(L42:L48))/2,2)</f>
        <v>0</v>
      </c>
      <c r="M49" s="156">
        <f>ROUND((SUM(M42:M48))/2,2)</f>
        <v>0</v>
      </c>
      <c r="N49" s="156"/>
      <c r="O49" s="156"/>
      <c r="P49" s="174">
        <f>ROUND((SUM(P42:P48))/2,2)</f>
        <v>0</v>
      </c>
      <c r="S49" s="174">
        <f>ROUND((SUM(S42:S48))/2,2)</f>
        <v>0</v>
      </c>
    </row>
    <row r="50" spans="1:26" x14ac:dyDescent="0.25">
      <c r="A50" s="176"/>
      <c r="B50" s="176" t="s">
        <v>14</v>
      </c>
      <c r="C50" s="176"/>
      <c r="D50" s="176"/>
      <c r="E50" s="176"/>
      <c r="F50" s="177" t="s">
        <v>80</v>
      </c>
      <c r="G50" s="178">
        <f>ROUND((SUM(L9:L49))/3,2)</f>
        <v>0</v>
      </c>
      <c r="H50" s="178">
        <f>ROUND((SUM(M9:M49))/3,2)</f>
        <v>0</v>
      </c>
      <c r="I50" s="178">
        <f>ROUND((SUM(I9:I49))/3,2)</f>
        <v>0</v>
      </c>
      <c r="J50" s="176"/>
      <c r="K50" s="176">
        <f>ROUND((SUM(K9:K49)),2)</f>
        <v>0</v>
      </c>
      <c r="L50" s="176">
        <f>ROUND((SUM(L9:L49))/3,2)</f>
        <v>0</v>
      </c>
      <c r="M50" s="176">
        <f>ROUND((SUM(M9:M49))/3,2)</f>
        <v>0</v>
      </c>
      <c r="N50" s="176"/>
      <c r="O50" s="176"/>
      <c r="P50" s="177">
        <f>ROUND((SUM(P9:P49))/3,2)</f>
        <v>0</v>
      </c>
      <c r="S50" s="177">
        <f>ROUND((SUM(S9:S49))/3,2)</f>
        <v>0</v>
      </c>
      <c r="Z50">
        <f>(SUM(Z9:Z49))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Dlhé Klčovo / SO 03 - Oplotenie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347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11535'!B19</f>
        <v>0</v>
      </c>
      <c r="E16" s="97">
        <f>'Rekap 11535'!C19</f>
        <v>0</v>
      </c>
      <c r="F16" s="106">
        <f>'Rekap 11535'!D19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/>
      <c r="E17" s="76"/>
      <c r="F17" s="81"/>
      <c r="G17" s="61">
        <v>7</v>
      </c>
      <c r="H17" s="116" t="s">
        <v>37</v>
      </c>
      <c r="I17" s="129"/>
      <c r="J17" s="127">
        <f>'SO 11535'!Z69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11535'!K9:'SO 11535'!K68)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11535'!K9:'SO 11535'!K68)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347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11535'!L21</f>
        <v>0</v>
      </c>
      <c r="C11" s="157">
        <f>'SO 11535'!M21</f>
        <v>0</v>
      </c>
      <c r="D11" s="157">
        <f>'SO 11535'!I21</f>
        <v>0</v>
      </c>
      <c r="E11" s="158">
        <f>'SO 11535'!P21</f>
        <v>0</v>
      </c>
      <c r="F11" s="158">
        <f>'SO 11535'!S21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11535'!L30</f>
        <v>0</v>
      </c>
      <c r="C12" s="157">
        <f>'SO 11535'!M30</f>
        <v>0</v>
      </c>
      <c r="D12" s="157">
        <f>'SO 11535'!I30</f>
        <v>0</v>
      </c>
      <c r="E12" s="158">
        <f>'SO 11535'!P30</f>
        <v>0</v>
      </c>
      <c r="F12" s="158">
        <f>'SO 11535'!S30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11535'!L35</f>
        <v>0</v>
      </c>
      <c r="C13" s="157">
        <f>'SO 11535'!M35</f>
        <v>0</v>
      </c>
      <c r="D13" s="157">
        <f>'SO 11535'!I35</f>
        <v>0</v>
      </c>
      <c r="E13" s="158">
        <f>'SO 11535'!P35</f>
        <v>0</v>
      </c>
      <c r="F13" s="158">
        <f>'SO 11535'!S35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224</v>
      </c>
      <c r="B14" s="157">
        <f>'SO 11535'!L39</f>
        <v>0</v>
      </c>
      <c r="C14" s="157">
        <f>'SO 11535'!M39</f>
        <v>0</v>
      </c>
      <c r="D14" s="157">
        <f>'SO 11535'!I39</f>
        <v>0</v>
      </c>
      <c r="E14" s="158">
        <f>'SO 11535'!P39</f>
        <v>0</v>
      </c>
      <c r="F14" s="158">
        <f>'SO 11535'!S39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225</v>
      </c>
      <c r="B15" s="157">
        <f>'SO 11535'!L48</f>
        <v>0</v>
      </c>
      <c r="C15" s="157">
        <f>'SO 11535'!M48</f>
        <v>0</v>
      </c>
      <c r="D15" s="157">
        <f>'SO 11535'!I48</f>
        <v>0</v>
      </c>
      <c r="E15" s="158">
        <f>'SO 11535'!P48</f>
        <v>0</v>
      </c>
      <c r="F15" s="158">
        <f>'SO 11535'!S48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71</v>
      </c>
      <c r="B16" s="157">
        <f>'SO 11535'!L56</f>
        <v>0</v>
      </c>
      <c r="C16" s="157">
        <f>'SO 11535'!M56</f>
        <v>0</v>
      </c>
      <c r="D16" s="157">
        <f>'SO 11535'!I56</f>
        <v>0</v>
      </c>
      <c r="E16" s="158">
        <f>'SO 11535'!P56</f>
        <v>0</v>
      </c>
      <c r="F16" s="158">
        <f>'SO 11535'!S56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226</v>
      </c>
      <c r="B17" s="157">
        <f>'SO 11535'!L62</f>
        <v>0</v>
      </c>
      <c r="C17" s="157">
        <f>'SO 11535'!M62</f>
        <v>0</v>
      </c>
      <c r="D17" s="157">
        <f>'SO 11535'!I62</f>
        <v>0</v>
      </c>
      <c r="E17" s="158">
        <f>'SO 11535'!P62</f>
        <v>0</v>
      </c>
      <c r="F17" s="158">
        <f>'SO 11535'!S62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72</v>
      </c>
      <c r="B18" s="157">
        <f>'SO 11535'!L66</f>
        <v>0</v>
      </c>
      <c r="C18" s="157">
        <f>'SO 11535'!M66</f>
        <v>0</v>
      </c>
      <c r="D18" s="157">
        <f>'SO 11535'!I66</f>
        <v>0</v>
      </c>
      <c r="E18" s="158">
        <f>'SO 11535'!P66</f>
        <v>0</v>
      </c>
      <c r="F18" s="158">
        <f>'SO 11535'!S66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66</v>
      </c>
      <c r="B19" s="159">
        <f>'SO 11535'!L68</f>
        <v>0</v>
      </c>
      <c r="C19" s="159">
        <f>'SO 11535'!M68</f>
        <v>0</v>
      </c>
      <c r="D19" s="159">
        <f>'SO 11535'!I68</f>
        <v>0</v>
      </c>
      <c r="E19" s="160">
        <f>'SO 11535'!P68</f>
        <v>0</v>
      </c>
      <c r="F19" s="160">
        <f>'SO 11535'!S68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80</v>
      </c>
      <c r="B21" s="159">
        <f>'SO 11535'!L69</f>
        <v>0</v>
      </c>
      <c r="C21" s="159">
        <f>'SO 11535'!M69</f>
        <v>0</v>
      </c>
      <c r="D21" s="159">
        <f>'SO 11535'!I69</f>
        <v>0</v>
      </c>
      <c r="E21" s="160">
        <f>'SO 11535'!P69</f>
        <v>0</v>
      </c>
      <c r="F21" s="160">
        <f>'SO 11535'!S69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workbookViewId="0">
      <pane ySplit="8" topLeftCell="A59" activePane="bottomLeft" state="frozen"/>
      <selection pane="bottomLeft" activeCell="G66" sqref="G6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55</v>
      </c>
      <c r="H8" s="164" t="s">
        <v>56</v>
      </c>
      <c r="I8" s="164" t="s">
        <v>87</v>
      </c>
      <c r="J8" s="164"/>
      <c r="K8" s="164"/>
      <c r="L8" s="164"/>
      <c r="M8" s="164"/>
      <c r="N8" s="164"/>
      <c r="O8" s="164"/>
      <c r="P8" s="164" t="s">
        <v>88</v>
      </c>
      <c r="Q8" s="161"/>
      <c r="R8" s="161"/>
      <c r="S8" s="164" t="s">
        <v>89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90</v>
      </c>
      <c r="C11" s="172" t="s">
        <v>348</v>
      </c>
      <c r="D11" s="168" t="s">
        <v>349</v>
      </c>
      <c r="E11" s="168" t="s">
        <v>93</v>
      </c>
      <c r="F11" s="169">
        <v>165.9</v>
      </c>
      <c r="G11" s="170"/>
      <c r="H11" s="170"/>
      <c r="I11" s="170">
        <f t="shared" ref="I11:I20" si="0">ROUND(F11*(G11+H11),2)</f>
        <v>0</v>
      </c>
      <c r="J11" s="168">
        <f t="shared" ref="J11:J20" si="1">ROUND(F11*(N11),2)</f>
        <v>486.09</v>
      </c>
      <c r="K11" s="1">
        <f t="shared" ref="K11:K20" si="2">ROUND(F11*(O11),2)</f>
        <v>0</v>
      </c>
      <c r="L11" s="1">
        <f t="shared" ref="L11:L20" si="3">ROUND(F11*(G11),2)</f>
        <v>0</v>
      </c>
      <c r="M11" s="1"/>
      <c r="N11" s="1">
        <v>2.93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90</v>
      </c>
      <c r="C12" s="172" t="s">
        <v>350</v>
      </c>
      <c r="D12" s="168" t="s">
        <v>351</v>
      </c>
      <c r="E12" s="168" t="s">
        <v>93</v>
      </c>
      <c r="F12" s="169">
        <v>100.464</v>
      </c>
      <c r="G12" s="170"/>
      <c r="H12" s="170"/>
      <c r="I12" s="170">
        <f t="shared" si="0"/>
        <v>0</v>
      </c>
      <c r="J12" s="168">
        <f t="shared" si="1"/>
        <v>827.82</v>
      </c>
      <c r="K12" s="1">
        <f t="shared" si="2"/>
        <v>0</v>
      </c>
      <c r="L12" s="1">
        <f t="shared" si="3"/>
        <v>0</v>
      </c>
      <c r="M12" s="1"/>
      <c r="N12" s="1">
        <v>8.24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90</v>
      </c>
      <c r="C13" s="172" t="s">
        <v>352</v>
      </c>
      <c r="D13" s="168" t="s">
        <v>353</v>
      </c>
      <c r="E13" s="168" t="s">
        <v>93</v>
      </c>
      <c r="F13" s="169">
        <v>100.464</v>
      </c>
      <c r="G13" s="170"/>
      <c r="H13" s="170"/>
      <c r="I13" s="170">
        <f t="shared" si="0"/>
        <v>0</v>
      </c>
      <c r="J13" s="168">
        <f t="shared" si="1"/>
        <v>75.349999999999994</v>
      </c>
      <c r="K13" s="1">
        <f t="shared" si="2"/>
        <v>0</v>
      </c>
      <c r="L13" s="1">
        <f t="shared" si="3"/>
        <v>0</v>
      </c>
      <c r="M13" s="1"/>
      <c r="N13" s="1">
        <v>0.75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90</v>
      </c>
      <c r="C14" s="172" t="s">
        <v>354</v>
      </c>
      <c r="D14" s="168" t="s">
        <v>355</v>
      </c>
      <c r="E14" s="168" t="s">
        <v>93</v>
      </c>
      <c r="F14" s="169">
        <v>7.2469999999999999</v>
      </c>
      <c r="G14" s="170"/>
      <c r="H14" s="170"/>
      <c r="I14" s="170">
        <f t="shared" si="0"/>
        <v>0</v>
      </c>
      <c r="J14" s="168">
        <f t="shared" si="1"/>
        <v>357.28</v>
      </c>
      <c r="K14" s="1">
        <f t="shared" si="2"/>
        <v>0</v>
      </c>
      <c r="L14" s="1">
        <f t="shared" si="3"/>
        <v>0</v>
      </c>
      <c r="M14" s="1"/>
      <c r="N14" s="1">
        <v>49.3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90</v>
      </c>
      <c r="C15" s="172" t="s">
        <v>356</v>
      </c>
      <c r="D15" s="168" t="s">
        <v>357</v>
      </c>
      <c r="E15" s="168" t="s">
        <v>93</v>
      </c>
      <c r="F15" s="169">
        <v>7.2469999999999999</v>
      </c>
      <c r="G15" s="170"/>
      <c r="H15" s="170"/>
      <c r="I15" s="170">
        <f t="shared" si="0"/>
        <v>0</v>
      </c>
      <c r="J15" s="168">
        <f t="shared" si="1"/>
        <v>71.459999999999994</v>
      </c>
      <c r="K15" s="1">
        <f t="shared" si="2"/>
        <v>0</v>
      </c>
      <c r="L15" s="1">
        <f t="shared" si="3"/>
        <v>0</v>
      </c>
      <c r="M15" s="1"/>
      <c r="N15" s="1">
        <v>9.86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90</v>
      </c>
      <c r="C16" s="172" t="s">
        <v>358</v>
      </c>
      <c r="D16" s="168" t="s">
        <v>359</v>
      </c>
      <c r="E16" s="168" t="s">
        <v>105</v>
      </c>
      <c r="F16" s="169">
        <v>74.52</v>
      </c>
      <c r="G16" s="170"/>
      <c r="H16" s="170"/>
      <c r="I16" s="170">
        <f t="shared" si="0"/>
        <v>0</v>
      </c>
      <c r="J16" s="168">
        <f t="shared" si="1"/>
        <v>415.82</v>
      </c>
      <c r="K16" s="1">
        <f t="shared" si="2"/>
        <v>0</v>
      </c>
      <c r="L16" s="1">
        <f t="shared" si="3"/>
        <v>0</v>
      </c>
      <c r="M16" s="1"/>
      <c r="N16" s="1">
        <v>5.58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90</v>
      </c>
      <c r="C17" s="172" t="s">
        <v>360</v>
      </c>
      <c r="D17" s="168" t="s">
        <v>361</v>
      </c>
      <c r="E17" s="168" t="s">
        <v>105</v>
      </c>
      <c r="F17" s="169">
        <v>74.52</v>
      </c>
      <c r="G17" s="170"/>
      <c r="H17" s="170"/>
      <c r="I17" s="170">
        <f t="shared" si="0"/>
        <v>0</v>
      </c>
      <c r="J17" s="168">
        <f t="shared" si="1"/>
        <v>230.27</v>
      </c>
      <c r="K17" s="1">
        <f t="shared" si="2"/>
        <v>0</v>
      </c>
      <c r="L17" s="1">
        <f t="shared" si="3"/>
        <v>0</v>
      </c>
      <c r="M17" s="1"/>
      <c r="N17" s="1">
        <v>3.09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90</v>
      </c>
      <c r="C18" s="172" t="s">
        <v>94</v>
      </c>
      <c r="D18" s="168" t="s">
        <v>95</v>
      </c>
      <c r="E18" s="168" t="s">
        <v>93</v>
      </c>
      <c r="F18" s="169">
        <v>214.98699999999999</v>
      </c>
      <c r="G18" s="170"/>
      <c r="H18" s="170"/>
      <c r="I18" s="170">
        <f t="shared" si="0"/>
        <v>0</v>
      </c>
      <c r="J18" s="168">
        <f t="shared" si="1"/>
        <v>369.78</v>
      </c>
      <c r="K18" s="1">
        <f t="shared" si="2"/>
        <v>0</v>
      </c>
      <c r="L18" s="1">
        <f t="shared" si="3"/>
        <v>0</v>
      </c>
      <c r="M18" s="1"/>
      <c r="N18" s="1">
        <v>1.72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90</v>
      </c>
      <c r="C19" s="172" t="s">
        <v>96</v>
      </c>
      <c r="D19" s="168" t="s">
        <v>97</v>
      </c>
      <c r="E19" s="168" t="s">
        <v>93</v>
      </c>
      <c r="F19" s="169">
        <v>214.98699999999999</v>
      </c>
      <c r="G19" s="170"/>
      <c r="H19" s="170"/>
      <c r="I19" s="170">
        <f t="shared" si="0"/>
        <v>0</v>
      </c>
      <c r="J19" s="168">
        <f t="shared" si="1"/>
        <v>199.94</v>
      </c>
      <c r="K19" s="1">
        <f t="shared" si="2"/>
        <v>0</v>
      </c>
      <c r="L19" s="1">
        <f t="shared" si="3"/>
        <v>0</v>
      </c>
      <c r="M19" s="1"/>
      <c r="N19" s="1">
        <v>0.93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90</v>
      </c>
      <c r="C20" s="172" t="s">
        <v>362</v>
      </c>
      <c r="D20" s="168" t="s">
        <v>363</v>
      </c>
      <c r="E20" s="168" t="s">
        <v>93</v>
      </c>
      <c r="F20" s="169">
        <v>58.624000000000002</v>
      </c>
      <c r="G20" s="170"/>
      <c r="H20" s="170"/>
      <c r="I20" s="170">
        <f t="shared" si="0"/>
        <v>0</v>
      </c>
      <c r="J20" s="168">
        <f t="shared" si="1"/>
        <v>183.49</v>
      </c>
      <c r="K20" s="1">
        <f t="shared" si="2"/>
        <v>0</v>
      </c>
      <c r="L20" s="1">
        <f t="shared" si="3"/>
        <v>0</v>
      </c>
      <c r="M20" s="1"/>
      <c r="N20" s="1">
        <v>3.13</v>
      </c>
      <c r="O20" s="1"/>
      <c r="P20" s="167"/>
      <c r="Q20" s="173"/>
      <c r="R20" s="173"/>
      <c r="S20" s="167"/>
      <c r="Z20">
        <v>0</v>
      </c>
    </row>
    <row r="21" spans="1:26" x14ac:dyDescent="0.25">
      <c r="A21" s="156"/>
      <c r="B21" s="156"/>
      <c r="C21" s="156"/>
      <c r="D21" s="156" t="s">
        <v>67</v>
      </c>
      <c r="E21" s="156"/>
      <c r="F21" s="167"/>
      <c r="G21" s="159">
        <f>ROUND((SUM(L10:L20))/1,2)</f>
        <v>0</v>
      </c>
      <c r="H21" s="159">
        <f>ROUND((SUM(M10:M20))/1,2)</f>
        <v>0</v>
      </c>
      <c r="I21" s="159">
        <f>ROUND((SUM(I10:I20))/1,2)</f>
        <v>0</v>
      </c>
      <c r="J21" s="156"/>
      <c r="K21" s="156"/>
      <c r="L21" s="156">
        <f>ROUND((SUM(L10:L20))/1,2)</f>
        <v>0</v>
      </c>
      <c r="M21" s="156">
        <f>ROUND((SUM(M10:M20))/1,2)</f>
        <v>0</v>
      </c>
      <c r="N21" s="156"/>
      <c r="O21" s="156"/>
      <c r="P21" s="174">
        <f>ROUND((SUM(P10:P20))/1,2)</f>
        <v>0</v>
      </c>
      <c r="Q21" s="153"/>
      <c r="R21" s="153"/>
      <c r="S21" s="174">
        <f>ROUND((SUM(S10:S20))/1,2)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156" t="s">
        <v>68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71"/>
      <c r="B24" s="168" t="s">
        <v>98</v>
      </c>
      <c r="C24" s="172" t="s">
        <v>364</v>
      </c>
      <c r="D24" s="168" t="s">
        <v>365</v>
      </c>
      <c r="E24" s="168" t="s">
        <v>93</v>
      </c>
      <c r="F24" s="169">
        <v>0.52800000000000002</v>
      </c>
      <c r="G24" s="170"/>
      <c r="H24" s="170"/>
      <c r="I24" s="170">
        <f t="shared" ref="I24:I29" si="4">ROUND(F24*(G24+H24),2)</f>
        <v>0</v>
      </c>
      <c r="J24" s="168">
        <f t="shared" ref="J24:J29" si="5">ROUND(F24*(N24),2)</f>
        <v>14.73</v>
      </c>
      <c r="K24" s="1">
        <f t="shared" ref="K24:K29" si="6">ROUND(F24*(O24),2)</f>
        <v>0</v>
      </c>
      <c r="L24" s="1">
        <f t="shared" ref="L24:L29" si="7">ROUND(F24*(G24),2)</f>
        <v>0</v>
      </c>
      <c r="M24" s="1"/>
      <c r="N24" s="1">
        <v>27.89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98</v>
      </c>
      <c r="C25" s="172" t="s">
        <v>99</v>
      </c>
      <c r="D25" s="168" t="s">
        <v>100</v>
      </c>
      <c r="E25" s="168" t="s">
        <v>93</v>
      </c>
      <c r="F25" s="169">
        <v>1.76</v>
      </c>
      <c r="G25" s="170"/>
      <c r="H25" s="170"/>
      <c r="I25" s="170">
        <f t="shared" si="4"/>
        <v>0</v>
      </c>
      <c r="J25" s="168">
        <f t="shared" si="5"/>
        <v>47.64</v>
      </c>
      <c r="K25" s="1">
        <f t="shared" si="6"/>
        <v>0</v>
      </c>
      <c r="L25" s="1">
        <f t="shared" si="7"/>
        <v>0</v>
      </c>
      <c r="M25" s="1"/>
      <c r="N25" s="1">
        <v>27.07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98</v>
      </c>
      <c r="C26" s="172" t="s">
        <v>366</v>
      </c>
      <c r="D26" s="168" t="s">
        <v>367</v>
      </c>
      <c r="E26" s="168" t="s">
        <v>93</v>
      </c>
      <c r="F26" s="169">
        <v>2.64</v>
      </c>
      <c r="G26" s="170"/>
      <c r="H26" s="170"/>
      <c r="I26" s="170">
        <f t="shared" si="4"/>
        <v>0</v>
      </c>
      <c r="J26" s="168">
        <f t="shared" si="5"/>
        <v>200.82</v>
      </c>
      <c r="K26" s="1">
        <f t="shared" si="6"/>
        <v>0</v>
      </c>
      <c r="L26" s="1">
        <f t="shared" si="7"/>
        <v>0</v>
      </c>
      <c r="M26" s="1"/>
      <c r="N26" s="1">
        <v>76.069999999999993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98</v>
      </c>
      <c r="C27" s="172" t="s">
        <v>103</v>
      </c>
      <c r="D27" s="168" t="s">
        <v>104</v>
      </c>
      <c r="E27" s="168" t="s">
        <v>105</v>
      </c>
      <c r="F27" s="169">
        <v>4.2</v>
      </c>
      <c r="G27" s="170"/>
      <c r="H27" s="170"/>
      <c r="I27" s="170">
        <f t="shared" si="4"/>
        <v>0</v>
      </c>
      <c r="J27" s="168">
        <f t="shared" si="5"/>
        <v>46.49</v>
      </c>
      <c r="K27" s="1">
        <f t="shared" si="6"/>
        <v>0</v>
      </c>
      <c r="L27" s="1">
        <f t="shared" si="7"/>
        <v>0</v>
      </c>
      <c r="M27" s="1"/>
      <c r="N27" s="1">
        <v>11.07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98</v>
      </c>
      <c r="C28" s="172" t="s">
        <v>106</v>
      </c>
      <c r="D28" s="168" t="s">
        <v>107</v>
      </c>
      <c r="E28" s="168" t="s">
        <v>105</v>
      </c>
      <c r="F28" s="169">
        <v>4.2</v>
      </c>
      <c r="G28" s="170"/>
      <c r="H28" s="170"/>
      <c r="I28" s="170">
        <f t="shared" si="4"/>
        <v>0</v>
      </c>
      <c r="J28" s="168">
        <f t="shared" si="5"/>
        <v>15.46</v>
      </c>
      <c r="K28" s="1">
        <f t="shared" si="6"/>
        <v>0</v>
      </c>
      <c r="L28" s="1">
        <f t="shared" si="7"/>
        <v>0</v>
      </c>
      <c r="M28" s="1"/>
      <c r="N28" s="1">
        <v>3.68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98</v>
      </c>
      <c r="C29" s="172" t="s">
        <v>368</v>
      </c>
      <c r="D29" s="168" t="s">
        <v>369</v>
      </c>
      <c r="E29" s="168" t="s">
        <v>105</v>
      </c>
      <c r="F29" s="169">
        <v>17.600000000000001</v>
      </c>
      <c r="G29" s="170"/>
      <c r="H29" s="170"/>
      <c r="I29" s="170">
        <f t="shared" si="4"/>
        <v>0</v>
      </c>
      <c r="J29" s="168">
        <f t="shared" si="5"/>
        <v>137.1</v>
      </c>
      <c r="K29" s="1">
        <f t="shared" si="6"/>
        <v>0</v>
      </c>
      <c r="L29" s="1">
        <f t="shared" si="7"/>
        <v>0</v>
      </c>
      <c r="M29" s="1"/>
      <c r="N29" s="1">
        <v>7.79</v>
      </c>
      <c r="O29" s="1"/>
      <c r="P29" s="167"/>
      <c r="Q29" s="173"/>
      <c r="R29" s="173"/>
      <c r="S29" s="167"/>
      <c r="Z29">
        <v>0</v>
      </c>
    </row>
    <row r="30" spans="1:26" x14ac:dyDescent="0.25">
      <c r="A30" s="156"/>
      <c r="B30" s="156"/>
      <c r="C30" s="156"/>
      <c r="D30" s="156" t="s">
        <v>68</v>
      </c>
      <c r="E30" s="156"/>
      <c r="F30" s="167"/>
      <c r="G30" s="159">
        <f>ROUND((SUM(L23:L29))/1,2)</f>
        <v>0</v>
      </c>
      <c r="H30" s="159">
        <f>ROUND((SUM(M23:M29))/1,2)</f>
        <v>0</v>
      </c>
      <c r="I30" s="159">
        <f>ROUND((SUM(I23:I29))/1,2)</f>
        <v>0</v>
      </c>
      <c r="J30" s="156"/>
      <c r="K30" s="156"/>
      <c r="L30" s="156">
        <f>ROUND((SUM(L23:L29))/1,2)</f>
        <v>0</v>
      </c>
      <c r="M30" s="156">
        <f>ROUND((SUM(M23:M29))/1,2)</f>
        <v>0</v>
      </c>
      <c r="N30" s="156"/>
      <c r="O30" s="156"/>
      <c r="P30" s="174">
        <f>ROUND((SUM(P23:P29))/1,2)</f>
        <v>0</v>
      </c>
      <c r="Q30" s="153"/>
      <c r="R30" s="153"/>
      <c r="S30" s="174">
        <f>ROUND((SUM(S23:S29))/1,2)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69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/>
      <c r="B33" s="168" t="s">
        <v>127</v>
      </c>
      <c r="C33" s="172" t="s">
        <v>370</v>
      </c>
      <c r="D33" s="168" t="s">
        <v>371</v>
      </c>
      <c r="E33" s="168" t="s">
        <v>93</v>
      </c>
      <c r="F33" s="169">
        <v>37.44</v>
      </c>
      <c r="G33" s="170"/>
      <c r="H33" s="170"/>
      <c r="I33" s="170">
        <f>ROUND(F33*(G33+H33),2)</f>
        <v>0</v>
      </c>
      <c r="J33" s="168">
        <f>ROUND(F33*(N33),2)</f>
        <v>1417.48</v>
      </c>
      <c r="K33" s="1">
        <f>ROUND(F33*(O33),2)</f>
        <v>0</v>
      </c>
      <c r="L33" s="1">
        <f>ROUND(F33*(G33),2)</f>
        <v>0</v>
      </c>
      <c r="M33" s="1"/>
      <c r="N33" s="1">
        <v>37.86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127</v>
      </c>
      <c r="C34" s="172" t="s">
        <v>372</v>
      </c>
      <c r="D34" s="168" t="s">
        <v>373</v>
      </c>
      <c r="E34" s="168" t="s">
        <v>135</v>
      </c>
      <c r="F34" s="169">
        <v>1</v>
      </c>
      <c r="G34" s="170"/>
      <c r="H34" s="170"/>
      <c r="I34" s="170">
        <f>ROUND(F34*(G34+H34),2)</f>
        <v>0</v>
      </c>
      <c r="J34" s="168">
        <f>ROUND(F34*(N34),2)</f>
        <v>4506.9799999999996</v>
      </c>
      <c r="K34" s="1">
        <f>ROUND(F34*(O34),2)</f>
        <v>0</v>
      </c>
      <c r="L34" s="1">
        <f>ROUND(F34*(G34),2)</f>
        <v>0</v>
      </c>
      <c r="M34" s="1"/>
      <c r="N34" s="1">
        <v>4506.9799999999996</v>
      </c>
      <c r="O34" s="1"/>
      <c r="P34" s="167"/>
      <c r="Q34" s="173"/>
      <c r="R34" s="173"/>
      <c r="S34" s="167"/>
      <c r="Z34">
        <v>0</v>
      </c>
    </row>
    <row r="35" spans="1:26" x14ac:dyDescent="0.25">
      <c r="A35" s="156"/>
      <c r="B35" s="156"/>
      <c r="C35" s="156"/>
      <c r="D35" s="156" t="s">
        <v>69</v>
      </c>
      <c r="E35" s="156"/>
      <c r="F35" s="167"/>
      <c r="G35" s="159">
        <f>ROUND((SUM(L32:L34))/1,2)</f>
        <v>0</v>
      </c>
      <c r="H35" s="159">
        <f>ROUND((SUM(M32:M34))/1,2)</f>
        <v>0</v>
      </c>
      <c r="I35" s="159">
        <f>ROUND((SUM(I32:I34))/1,2)</f>
        <v>0</v>
      </c>
      <c r="J35" s="156"/>
      <c r="K35" s="156"/>
      <c r="L35" s="156">
        <f>ROUND((SUM(L32:L34))/1,2)</f>
        <v>0</v>
      </c>
      <c r="M35" s="156">
        <f>ROUND((SUM(M32:M34))/1,2)</f>
        <v>0</v>
      </c>
      <c r="N35" s="156"/>
      <c r="O35" s="156"/>
      <c r="P35" s="174">
        <f>ROUND((SUM(P32:P34))/1,2)</f>
        <v>0</v>
      </c>
      <c r="Q35" s="153"/>
      <c r="R35" s="153"/>
      <c r="S35" s="174">
        <f>ROUND((SUM(S32:S34))/1,2)</f>
        <v>0</v>
      </c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156" t="s">
        <v>224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24.95" customHeight="1" x14ac:dyDescent="0.25">
      <c r="A38" s="171"/>
      <c r="B38" s="168" t="s">
        <v>374</v>
      </c>
      <c r="C38" s="172" t="s">
        <v>375</v>
      </c>
      <c r="D38" s="168" t="s">
        <v>376</v>
      </c>
      <c r="E38" s="168" t="s">
        <v>105</v>
      </c>
      <c r="F38" s="169">
        <v>212.05</v>
      </c>
      <c r="G38" s="170"/>
      <c r="H38" s="170"/>
      <c r="I38" s="170">
        <f>ROUND(F38*(G38+H38),2)</f>
        <v>0</v>
      </c>
      <c r="J38" s="168">
        <f>ROUND(F38*(N38),2)</f>
        <v>491.96</v>
      </c>
      <c r="K38" s="1">
        <f>ROUND(F38*(O38),2)</f>
        <v>0</v>
      </c>
      <c r="L38" s="1">
        <f>ROUND(F38*(G38),2)</f>
        <v>0</v>
      </c>
      <c r="M38" s="1"/>
      <c r="N38" s="1">
        <v>2.3199999999999998</v>
      </c>
      <c r="O38" s="1"/>
      <c r="P38" s="167"/>
      <c r="Q38" s="173"/>
      <c r="R38" s="173"/>
      <c r="S38" s="167"/>
      <c r="Z38">
        <v>0</v>
      </c>
    </row>
    <row r="39" spans="1:26" x14ac:dyDescent="0.25">
      <c r="A39" s="156"/>
      <c r="B39" s="156"/>
      <c r="C39" s="156"/>
      <c r="D39" s="156" t="s">
        <v>224</v>
      </c>
      <c r="E39" s="156"/>
      <c r="F39" s="167"/>
      <c r="G39" s="159">
        <f>ROUND((SUM(L37:L38))/1,2)</f>
        <v>0</v>
      </c>
      <c r="H39" s="159">
        <f>ROUND((SUM(M37:M38))/1,2)</f>
        <v>0</v>
      </c>
      <c r="I39" s="159">
        <f>ROUND((SUM(I37:I38))/1,2)</f>
        <v>0</v>
      </c>
      <c r="J39" s="156"/>
      <c r="K39" s="156"/>
      <c r="L39" s="156">
        <f>ROUND((SUM(L37:L38))/1,2)</f>
        <v>0</v>
      </c>
      <c r="M39" s="156">
        <f>ROUND((SUM(M37:M38))/1,2)</f>
        <v>0</v>
      </c>
      <c r="N39" s="156"/>
      <c r="O39" s="156"/>
      <c r="P39" s="174">
        <f>ROUND((SUM(P37:P38))/1,2)</f>
        <v>0</v>
      </c>
      <c r="Q39" s="153"/>
      <c r="R39" s="153"/>
      <c r="S39" s="174">
        <f>ROUND((SUM(S37:S38))/1,2)</f>
        <v>0</v>
      </c>
      <c r="T39" s="153"/>
      <c r="U39" s="153"/>
      <c r="V39" s="153"/>
      <c r="W39" s="153"/>
      <c r="X39" s="153"/>
      <c r="Y39" s="153"/>
      <c r="Z39" s="153"/>
    </row>
    <row r="40" spans="1:26" x14ac:dyDescent="0.25">
      <c r="A40" s="1"/>
      <c r="B40" s="1"/>
      <c r="C40" s="1"/>
      <c r="D40" s="1"/>
      <c r="E40" s="1"/>
      <c r="F40" s="163"/>
      <c r="G40" s="149"/>
      <c r="H40" s="149"/>
      <c r="I40" s="149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6"/>
      <c r="B41" s="156"/>
      <c r="C41" s="156"/>
      <c r="D41" s="156" t="s">
        <v>225</v>
      </c>
      <c r="E41" s="156"/>
      <c r="F41" s="16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3"/>
      <c r="R41" s="153"/>
      <c r="S41" s="156"/>
      <c r="T41" s="153"/>
      <c r="U41" s="153"/>
      <c r="V41" s="153"/>
      <c r="W41" s="153"/>
      <c r="X41" s="153"/>
      <c r="Y41" s="153"/>
      <c r="Z41" s="153"/>
    </row>
    <row r="42" spans="1:26" ht="24.95" customHeight="1" x14ac:dyDescent="0.25">
      <c r="A42" s="171"/>
      <c r="B42" s="168" t="s">
        <v>127</v>
      </c>
      <c r="C42" s="172" t="s">
        <v>377</v>
      </c>
      <c r="D42" s="168" t="s">
        <v>378</v>
      </c>
      <c r="E42" s="168" t="s">
        <v>105</v>
      </c>
      <c r="F42" s="169">
        <v>335</v>
      </c>
      <c r="G42" s="170"/>
      <c r="H42" s="170"/>
      <c r="I42" s="170">
        <f t="shared" ref="I42:I47" si="8">ROUND(F42*(G42+H42),2)</f>
        <v>0</v>
      </c>
      <c r="J42" s="168">
        <f t="shared" ref="J42:J47" si="9">ROUND(F42*(N42),2)</f>
        <v>1041.8499999999999</v>
      </c>
      <c r="K42" s="1">
        <f t="shared" ref="K42:K47" si="10">ROUND(F42*(O42),2)</f>
        <v>0</v>
      </c>
      <c r="L42" s="1">
        <f>ROUND(F42*(G42),2)</f>
        <v>0</v>
      </c>
      <c r="M42" s="1"/>
      <c r="N42" s="1">
        <v>3.11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374</v>
      </c>
      <c r="C43" s="172" t="s">
        <v>379</v>
      </c>
      <c r="D43" s="168" t="s">
        <v>380</v>
      </c>
      <c r="E43" s="168" t="s">
        <v>105</v>
      </c>
      <c r="F43" s="169">
        <v>547.04999999999995</v>
      </c>
      <c r="G43" s="170"/>
      <c r="H43" s="170"/>
      <c r="I43" s="170">
        <f t="shared" si="8"/>
        <v>0</v>
      </c>
      <c r="J43" s="168">
        <f t="shared" si="9"/>
        <v>3900.47</v>
      </c>
      <c r="K43" s="1">
        <f t="shared" si="10"/>
        <v>0</v>
      </c>
      <c r="L43" s="1">
        <f>ROUND(F43*(G43),2)</f>
        <v>0</v>
      </c>
      <c r="M43" s="1"/>
      <c r="N43" s="1">
        <v>7.13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/>
      <c r="B44" s="168" t="s">
        <v>374</v>
      </c>
      <c r="C44" s="172" t="s">
        <v>381</v>
      </c>
      <c r="D44" s="168" t="s">
        <v>382</v>
      </c>
      <c r="E44" s="168" t="s">
        <v>105</v>
      </c>
      <c r="F44" s="169">
        <v>335</v>
      </c>
      <c r="G44" s="170"/>
      <c r="H44" s="170"/>
      <c r="I44" s="170">
        <f t="shared" si="8"/>
        <v>0</v>
      </c>
      <c r="J44" s="168">
        <f t="shared" si="9"/>
        <v>1159.0999999999999</v>
      </c>
      <c r="K44" s="1">
        <f t="shared" si="10"/>
        <v>0</v>
      </c>
      <c r="L44" s="1">
        <f>ROUND(F44*(G44),2)</f>
        <v>0</v>
      </c>
      <c r="M44" s="1"/>
      <c r="N44" s="1">
        <v>3.46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248</v>
      </c>
      <c r="C45" s="172" t="s">
        <v>383</v>
      </c>
      <c r="D45" s="168" t="s">
        <v>384</v>
      </c>
      <c r="E45" s="168" t="s">
        <v>105</v>
      </c>
      <c r="F45" s="169">
        <v>338.35</v>
      </c>
      <c r="G45" s="170"/>
      <c r="H45" s="170"/>
      <c r="I45" s="170">
        <f t="shared" si="8"/>
        <v>0</v>
      </c>
      <c r="J45" s="168">
        <f t="shared" si="9"/>
        <v>3660.95</v>
      </c>
      <c r="K45" s="1">
        <f t="shared" si="10"/>
        <v>0</v>
      </c>
      <c r="L45" s="1"/>
      <c r="M45" s="1">
        <f>ROUND(F45*(H45),2)</f>
        <v>0</v>
      </c>
      <c r="N45" s="1">
        <v>10.82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374</v>
      </c>
      <c r="C46" s="172" t="s">
        <v>385</v>
      </c>
      <c r="D46" s="168" t="s">
        <v>386</v>
      </c>
      <c r="E46" s="168" t="s">
        <v>105</v>
      </c>
      <c r="F46" s="169">
        <v>212.05</v>
      </c>
      <c r="G46" s="170"/>
      <c r="H46" s="170"/>
      <c r="I46" s="170">
        <f t="shared" si="8"/>
        <v>0</v>
      </c>
      <c r="J46" s="168">
        <f t="shared" si="9"/>
        <v>2869.04</v>
      </c>
      <c r="K46" s="1">
        <f t="shared" si="10"/>
        <v>0</v>
      </c>
      <c r="L46" s="1">
        <f>ROUND(F46*(G46),2)</f>
        <v>0</v>
      </c>
      <c r="M46" s="1"/>
      <c r="N46" s="1">
        <v>13.53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248</v>
      </c>
      <c r="C47" s="172" t="s">
        <v>387</v>
      </c>
      <c r="D47" s="168" t="s">
        <v>388</v>
      </c>
      <c r="E47" s="168" t="s">
        <v>105</v>
      </c>
      <c r="F47" s="169">
        <v>216.292</v>
      </c>
      <c r="G47" s="170"/>
      <c r="H47" s="170"/>
      <c r="I47" s="170">
        <f t="shared" si="8"/>
        <v>0</v>
      </c>
      <c r="J47" s="168">
        <f t="shared" si="9"/>
        <v>2539.27</v>
      </c>
      <c r="K47" s="1">
        <f t="shared" si="10"/>
        <v>0</v>
      </c>
      <c r="L47" s="1"/>
      <c r="M47" s="1">
        <f>ROUND(F47*(H47),2)</f>
        <v>0</v>
      </c>
      <c r="N47" s="1">
        <v>11.74</v>
      </c>
      <c r="O47" s="1"/>
      <c r="P47" s="167"/>
      <c r="Q47" s="173"/>
      <c r="R47" s="173"/>
      <c r="S47" s="167"/>
      <c r="Z47">
        <v>0</v>
      </c>
    </row>
    <row r="48" spans="1:26" x14ac:dyDescent="0.25">
      <c r="A48" s="156"/>
      <c r="B48" s="156"/>
      <c r="C48" s="156"/>
      <c r="D48" s="156" t="s">
        <v>225</v>
      </c>
      <c r="E48" s="156"/>
      <c r="F48" s="167"/>
      <c r="G48" s="159">
        <f>ROUND((SUM(L41:L47))/1,2)</f>
        <v>0</v>
      </c>
      <c r="H48" s="159">
        <f>ROUND((SUM(M41:M47))/1,2)</f>
        <v>0</v>
      </c>
      <c r="I48" s="159">
        <f>ROUND((SUM(I41:I47))/1,2)</f>
        <v>0</v>
      </c>
      <c r="J48" s="156"/>
      <c r="K48" s="156"/>
      <c r="L48" s="156">
        <f>ROUND((SUM(L41:L47))/1,2)</f>
        <v>0</v>
      </c>
      <c r="M48" s="156">
        <f>ROUND((SUM(M41:M47))/1,2)</f>
        <v>0</v>
      </c>
      <c r="N48" s="156"/>
      <c r="O48" s="156"/>
      <c r="P48" s="174">
        <f>ROUND((SUM(P41:P47))/1,2)</f>
        <v>0</v>
      </c>
      <c r="Q48" s="153"/>
      <c r="R48" s="153"/>
      <c r="S48" s="174">
        <f>ROUND((SUM(S41:S47))/1,2)</f>
        <v>0</v>
      </c>
      <c r="T48" s="153"/>
      <c r="U48" s="153"/>
      <c r="V48" s="153"/>
      <c r="W48" s="153"/>
      <c r="X48" s="153"/>
      <c r="Y48" s="153"/>
      <c r="Z48" s="153"/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156" t="s">
        <v>71</v>
      </c>
      <c r="E50" s="156"/>
      <c r="F50" s="167"/>
      <c r="G50" s="157"/>
      <c r="H50" s="157"/>
      <c r="I50" s="157"/>
      <c r="J50" s="156"/>
      <c r="K50" s="156"/>
      <c r="L50" s="156"/>
      <c r="M50" s="156"/>
      <c r="N50" s="156"/>
      <c r="O50" s="156"/>
      <c r="P50" s="156"/>
      <c r="Q50" s="153"/>
      <c r="R50" s="153"/>
      <c r="S50" s="156"/>
      <c r="T50" s="153"/>
      <c r="U50" s="153"/>
      <c r="V50" s="153"/>
      <c r="W50" s="153"/>
      <c r="X50" s="153"/>
      <c r="Y50" s="153"/>
      <c r="Z50" s="153"/>
    </row>
    <row r="51" spans="1:26" ht="24.95" customHeight="1" x14ac:dyDescent="0.25">
      <c r="A51" s="171"/>
      <c r="B51" s="168" t="s">
        <v>389</v>
      </c>
      <c r="C51" s="172" t="s">
        <v>390</v>
      </c>
      <c r="D51" s="168" t="s">
        <v>391</v>
      </c>
      <c r="E51" s="168" t="s">
        <v>135</v>
      </c>
      <c r="F51" s="169">
        <v>2</v>
      </c>
      <c r="G51" s="170"/>
      <c r="H51" s="170"/>
      <c r="I51" s="170">
        <f>ROUND(F51*(G51+H51),2)</f>
        <v>0</v>
      </c>
      <c r="J51" s="168">
        <f>ROUND(F51*(N51),2)</f>
        <v>39.18</v>
      </c>
      <c r="K51" s="1">
        <f>ROUND(F51*(O51),2)</f>
        <v>0</v>
      </c>
      <c r="L51" s="1">
        <f>ROUND(F51*(G51),2)</f>
        <v>0</v>
      </c>
      <c r="M51" s="1"/>
      <c r="N51" s="1">
        <v>19.59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248</v>
      </c>
      <c r="C52" s="172" t="s">
        <v>392</v>
      </c>
      <c r="D52" s="168" t="s">
        <v>393</v>
      </c>
      <c r="E52" s="168" t="s">
        <v>135</v>
      </c>
      <c r="F52" s="169">
        <v>2</v>
      </c>
      <c r="G52" s="170"/>
      <c r="H52" s="170"/>
      <c r="I52" s="170">
        <f>ROUND(F52*(G52+H52),2)</f>
        <v>0</v>
      </c>
      <c r="J52" s="168">
        <f>ROUND(F52*(N52),2)</f>
        <v>95.88</v>
      </c>
      <c r="K52" s="1">
        <f>ROUND(F52*(O52),2)</f>
        <v>0</v>
      </c>
      <c r="L52" s="1"/>
      <c r="M52" s="1">
        <f>ROUND(F52*(H52),2)</f>
        <v>0</v>
      </c>
      <c r="N52" s="1">
        <v>47.94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389</v>
      </c>
      <c r="C53" s="172" t="s">
        <v>394</v>
      </c>
      <c r="D53" s="168" t="s">
        <v>395</v>
      </c>
      <c r="E53" s="168" t="s">
        <v>135</v>
      </c>
      <c r="F53" s="169">
        <v>2</v>
      </c>
      <c r="G53" s="170"/>
      <c r="H53" s="170"/>
      <c r="I53" s="170">
        <f>ROUND(F53*(G53+H53),2)</f>
        <v>0</v>
      </c>
      <c r="J53" s="168">
        <f>ROUND(F53*(N53),2)</f>
        <v>37.26</v>
      </c>
      <c r="K53" s="1">
        <f>ROUND(F53*(O53),2)</f>
        <v>0</v>
      </c>
      <c r="L53" s="1">
        <f>ROUND(F53*(G53),2)</f>
        <v>0</v>
      </c>
      <c r="M53" s="1"/>
      <c r="N53" s="1">
        <v>18.63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396</v>
      </c>
      <c r="C54" s="172" t="s">
        <v>397</v>
      </c>
      <c r="D54" s="168" t="s">
        <v>398</v>
      </c>
      <c r="E54" s="168" t="s">
        <v>135</v>
      </c>
      <c r="F54" s="169">
        <v>2</v>
      </c>
      <c r="G54" s="170"/>
      <c r="H54" s="170"/>
      <c r="I54" s="170">
        <f>ROUND(F54*(G54+H54),2)</f>
        <v>0</v>
      </c>
      <c r="J54" s="168">
        <f>ROUND(F54*(N54),2)</f>
        <v>216.42</v>
      </c>
      <c r="K54" s="1">
        <f>ROUND(F54*(O54),2)</f>
        <v>0</v>
      </c>
      <c r="L54" s="1"/>
      <c r="M54" s="1">
        <f>ROUND(F54*(H54),2)</f>
        <v>0</v>
      </c>
      <c r="N54" s="1">
        <v>108.21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127</v>
      </c>
      <c r="C55" s="172" t="s">
        <v>399</v>
      </c>
      <c r="D55" s="168" t="s">
        <v>400</v>
      </c>
      <c r="E55" s="168" t="s">
        <v>135</v>
      </c>
      <c r="F55" s="169">
        <v>1</v>
      </c>
      <c r="G55" s="170"/>
      <c r="H55" s="170"/>
      <c r="I55" s="170">
        <f>ROUND(F55*(G55+H55),2)</f>
        <v>0</v>
      </c>
      <c r="J55" s="168">
        <f>ROUND(F55*(N55),2)</f>
        <v>24.81</v>
      </c>
      <c r="K55" s="1">
        <f>ROUND(F55*(O55),2)</f>
        <v>0</v>
      </c>
      <c r="L55" s="1">
        <f>ROUND(F55*(G55),2)</f>
        <v>0</v>
      </c>
      <c r="M55" s="1"/>
      <c r="N55" s="1">
        <v>24.81</v>
      </c>
      <c r="O55" s="1"/>
      <c r="P55" s="167"/>
      <c r="Q55" s="173"/>
      <c r="R55" s="173"/>
      <c r="S55" s="167"/>
      <c r="Z55">
        <v>0</v>
      </c>
    </row>
    <row r="56" spans="1:26" x14ac:dyDescent="0.25">
      <c r="A56" s="156"/>
      <c r="B56" s="156"/>
      <c r="C56" s="156"/>
      <c r="D56" s="156" t="s">
        <v>71</v>
      </c>
      <c r="E56" s="156"/>
      <c r="F56" s="167"/>
      <c r="G56" s="159">
        <f>ROUND((SUM(L50:L55))/1,2)</f>
        <v>0</v>
      </c>
      <c r="H56" s="159">
        <f>ROUND((SUM(M50:M55))/1,2)</f>
        <v>0</v>
      </c>
      <c r="I56" s="159">
        <f>ROUND((SUM(I50:I55))/1,2)</f>
        <v>0</v>
      </c>
      <c r="J56" s="156"/>
      <c r="K56" s="156"/>
      <c r="L56" s="156">
        <f>ROUND((SUM(L50:L55))/1,2)</f>
        <v>0</v>
      </c>
      <c r="M56" s="156">
        <f>ROUND((SUM(M50:M55))/1,2)</f>
        <v>0</v>
      </c>
      <c r="N56" s="156"/>
      <c r="O56" s="156"/>
      <c r="P56" s="174">
        <f>ROUND((SUM(P50:P55))/1,2)</f>
        <v>0</v>
      </c>
      <c r="Q56" s="153"/>
      <c r="R56" s="153"/>
      <c r="S56" s="174">
        <f>ROUND((SUM(S50:S55))/1,2)</f>
        <v>0</v>
      </c>
      <c r="T56" s="153"/>
      <c r="U56" s="153"/>
      <c r="V56" s="153"/>
      <c r="W56" s="153"/>
      <c r="X56" s="153"/>
      <c r="Y56" s="153"/>
      <c r="Z56" s="153"/>
    </row>
    <row r="57" spans="1:26" x14ac:dyDescent="0.25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6"/>
      <c r="B58" s="156"/>
      <c r="C58" s="156"/>
      <c r="D58" s="156" t="s">
        <v>226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 ht="24.95" customHeight="1" x14ac:dyDescent="0.25">
      <c r="A59" s="171"/>
      <c r="B59" s="168" t="s">
        <v>374</v>
      </c>
      <c r="C59" s="172" t="s">
        <v>401</v>
      </c>
      <c r="D59" s="168" t="s">
        <v>402</v>
      </c>
      <c r="E59" s="168" t="s">
        <v>165</v>
      </c>
      <c r="F59" s="169">
        <v>60.39</v>
      </c>
      <c r="G59" s="170"/>
      <c r="H59" s="170"/>
      <c r="I59" s="170">
        <f>ROUND(F59*(G59+H59),2)</f>
        <v>0</v>
      </c>
      <c r="J59" s="168">
        <f>ROUND(F59*(N59),2)</f>
        <v>475.87</v>
      </c>
      <c r="K59" s="1">
        <f>ROUND(F59*(O59),2)</f>
        <v>0</v>
      </c>
      <c r="L59" s="1">
        <f>ROUND(F59*(G59),2)</f>
        <v>0</v>
      </c>
      <c r="M59" s="1"/>
      <c r="N59" s="1">
        <v>7.88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248</v>
      </c>
      <c r="C60" s="172" t="s">
        <v>403</v>
      </c>
      <c r="D60" s="168" t="s">
        <v>404</v>
      </c>
      <c r="E60" s="168" t="s">
        <v>135</v>
      </c>
      <c r="F60" s="169">
        <v>60.994</v>
      </c>
      <c r="G60" s="170"/>
      <c r="H60" s="170"/>
      <c r="I60" s="170">
        <f>ROUND(F60*(G60+H60),2)</f>
        <v>0</v>
      </c>
      <c r="J60" s="168">
        <f>ROUND(F60*(N60),2)</f>
        <v>431.84</v>
      </c>
      <c r="K60" s="1">
        <f>ROUND(F60*(O60),2)</f>
        <v>0</v>
      </c>
      <c r="L60" s="1"/>
      <c r="M60" s="1">
        <f>ROUND(F60*(H60),2)</f>
        <v>0</v>
      </c>
      <c r="N60" s="1">
        <v>7.08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374</v>
      </c>
      <c r="C61" s="172" t="s">
        <v>405</v>
      </c>
      <c r="D61" s="168" t="s">
        <v>406</v>
      </c>
      <c r="E61" s="168" t="s">
        <v>93</v>
      </c>
      <c r="F61" s="169">
        <v>2.4159999999999999</v>
      </c>
      <c r="G61" s="170"/>
      <c r="H61" s="170"/>
      <c r="I61" s="170">
        <f>ROUND(F61*(G61+H61),2)</f>
        <v>0</v>
      </c>
      <c r="J61" s="168">
        <f>ROUND(F61*(N61),2)</f>
        <v>195.48</v>
      </c>
      <c r="K61" s="1">
        <f>ROUND(F61*(O61),2)</f>
        <v>0</v>
      </c>
      <c r="L61" s="1">
        <f>ROUND(F61*(G61),2)</f>
        <v>0</v>
      </c>
      <c r="M61" s="1"/>
      <c r="N61" s="1">
        <v>80.91</v>
      </c>
      <c r="O61" s="1"/>
      <c r="P61" s="167"/>
      <c r="Q61" s="173"/>
      <c r="R61" s="173"/>
      <c r="S61" s="167"/>
      <c r="Z61">
        <v>0</v>
      </c>
    </row>
    <row r="62" spans="1:26" x14ac:dyDescent="0.25">
      <c r="A62" s="156"/>
      <c r="B62" s="156"/>
      <c r="C62" s="156"/>
      <c r="D62" s="156" t="s">
        <v>226</v>
      </c>
      <c r="E62" s="156"/>
      <c r="F62" s="167"/>
      <c r="G62" s="159">
        <f>ROUND((SUM(L58:L61))/1,2)</f>
        <v>0</v>
      </c>
      <c r="H62" s="159">
        <f>ROUND((SUM(M58:M61))/1,2)</f>
        <v>0</v>
      </c>
      <c r="I62" s="159">
        <f>ROUND((SUM(I58:I61))/1,2)</f>
        <v>0</v>
      </c>
      <c r="J62" s="156"/>
      <c r="K62" s="156"/>
      <c r="L62" s="156">
        <f>ROUND((SUM(L58:L61))/1,2)</f>
        <v>0</v>
      </c>
      <c r="M62" s="156">
        <f>ROUND((SUM(M58:M61))/1,2)</f>
        <v>0</v>
      </c>
      <c r="N62" s="156"/>
      <c r="O62" s="156"/>
      <c r="P62" s="174">
        <f>ROUND((SUM(P58:P61))/1,2)</f>
        <v>0</v>
      </c>
      <c r="Q62" s="153"/>
      <c r="R62" s="153"/>
      <c r="S62" s="174">
        <f>ROUND((SUM(S58:S61))/1,2)</f>
        <v>0</v>
      </c>
      <c r="T62" s="153"/>
      <c r="U62" s="153"/>
      <c r="V62" s="153"/>
      <c r="W62" s="153"/>
      <c r="X62" s="153"/>
      <c r="Y62" s="153"/>
      <c r="Z62" s="153"/>
    </row>
    <row r="63" spans="1:26" x14ac:dyDescent="0.25">
      <c r="A63" s="1"/>
      <c r="B63" s="1"/>
      <c r="C63" s="1"/>
      <c r="D63" s="1"/>
      <c r="E63" s="1"/>
      <c r="F63" s="163"/>
      <c r="G63" s="149"/>
      <c r="H63" s="149"/>
      <c r="I63" s="149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6"/>
      <c r="B64" s="156"/>
      <c r="C64" s="156"/>
      <c r="D64" s="156" t="s">
        <v>72</v>
      </c>
      <c r="E64" s="156"/>
      <c r="F64" s="167"/>
      <c r="G64" s="157"/>
      <c r="H64" s="157"/>
      <c r="I64" s="157"/>
      <c r="J64" s="156"/>
      <c r="K64" s="156"/>
      <c r="L64" s="156"/>
      <c r="M64" s="156"/>
      <c r="N64" s="156"/>
      <c r="O64" s="156"/>
      <c r="P64" s="156"/>
      <c r="Q64" s="153"/>
      <c r="R64" s="153"/>
      <c r="S64" s="156"/>
      <c r="T64" s="153"/>
      <c r="U64" s="153"/>
      <c r="V64" s="153"/>
      <c r="W64" s="153"/>
      <c r="X64" s="153"/>
      <c r="Y64" s="153"/>
      <c r="Z64" s="153"/>
    </row>
    <row r="65" spans="1:26" ht="24.95" customHeight="1" x14ac:dyDescent="0.25">
      <c r="A65" s="171"/>
      <c r="B65" s="168" t="s">
        <v>374</v>
      </c>
      <c r="C65" s="172" t="s">
        <v>407</v>
      </c>
      <c r="D65" s="168" t="s">
        <v>408</v>
      </c>
      <c r="E65" s="168" t="s">
        <v>120</v>
      </c>
      <c r="F65" s="169">
        <v>553.24199999999996</v>
      </c>
      <c r="G65" s="170"/>
      <c r="H65" s="170"/>
      <c r="I65" s="170">
        <f>ROUND(F65*(G65+H65),2)</f>
        <v>0</v>
      </c>
      <c r="J65" s="168">
        <f>ROUND(F65*(N65),2)</f>
        <v>3557.35</v>
      </c>
      <c r="K65" s="1">
        <f>ROUND(F65*(O65),2)</f>
        <v>0</v>
      </c>
      <c r="L65" s="1">
        <f>ROUND(F65*(G65),2)</f>
        <v>0</v>
      </c>
      <c r="M65" s="1"/>
      <c r="N65" s="1">
        <v>6.43</v>
      </c>
      <c r="O65" s="1"/>
      <c r="P65" s="167"/>
      <c r="Q65" s="173"/>
      <c r="R65" s="173"/>
      <c r="S65" s="167"/>
      <c r="Z65">
        <v>0</v>
      </c>
    </row>
    <row r="66" spans="1:26" x14ac:dyDescent="0.25">
      <c r="A66" s="156"/>
      <c r="B66" s="156"/>
      <c r="C66" s="156"/>
      <c r="D66" s="156" t="s">
        <v>72</v>
      </c>
      <c r="E66" s="156"/>
      <c r="F66" s="167"/>
      <c r="G66" s="159">
        <f>ROUND((SUM(L64:L65))/1,2)</f>
        <v>0</v>
      </c>
      <c r="H66" s="159">
        <f>ROUND((SUM(M64:M65))/1,2)</f>
        <v>0</v>
      </c>
      <c r="I66" s="159">
        <f>ROUND((SUM(I64:I65))/1,2)</f>
        <v>0</v>
      </c>
      <c r="J66" s="156"/>
      <c r="K66" s="156"/>
      <c r="L66" s="156">
        <f>ROUND((SUM(L64:L65))/1,2)</f>
        <v>0</v>
      </c>
      <c r="M66" s="156">
        <f>ROUND((SUM(M64:M65))/1,2)</f>
        <v>0</v>
      </c>
      <c r="N66" s="156"/>
      <c r="O66" s="156"/>
      <c r="P66" s="174">
        <f>ROUND((SUM(P64:P65))/1,2)</f>
        <v>0</v>
      </c>
      <c r="S66" s="167">
        <f>ROUND((SUM(S64:S65))/1,2)</f>
        <v>0</v>
      </c>
    </row>
    <row r="67" spans="1:26" x14ac:dyDescent="0.25">
      <c r="A67" s="1"/>
      <c r="B67" s="1"/>
      <c r="C67" s="1"/>
      <c r="D67" s="1"/>
      <c r="E67" s="1"/>
      <c r="F67" s="163"/>
      <c r="G67" s="149"/>
      <c r="H67" s="149"/>
      <c r="I67" s="149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6"/>
      <c r="B68" s="156"/>
      <c r="C68" s="156"/>
      <c r="D68" s="2" t="s">
        <v>66</v>
      </c>
      <c r="E68" s="156"/>
      <c r="F68" s="167"/>
      <c r="G68" s="159">
        <f>ROUND((SUM(L9:L67))/2,2)</f>
        <v>0</v>
      </c>
      <c r="H68" s="159">
        <f>ROUND((SUM(M9:M67))/2,2)</f>
        <v>0</v>
      </c>
      <c r="I68" s="159">
        <f>ROUND((SUM(I9:I67))/2,2)</f>
        <v>0</v>
      </c>
      <c r="J68" s="156"/>
      <c r="K68" s="156"/>
      <c r="L68" s="156">
        <f>ROUND((SUM(L9:L67))/2,2)</f>
        <v>0</v>
      </c>
      <c r="M68" s="156">
        <f>ROUND((SUM(M9:M67))/2,2)</f>
        <v>0</v>
      </c>
      <c r="N68" s="156"/>
      <c r="O68" s="156"/>
      <c r="P68" s="174">
        <f>ROUND((SUM(P9:P67))/2,2)</f>
        <v>0</v>
      </c>
      <c r="S68" s="174">
        <f>ROUND((SUM(S9:S67))/2,2)</f>
        <v>0</v>
      </c>
    </row>
    <row r="69" spans="1:26" x14ac:dyDescent="0.25">
      <c r="A69" s="176"/>
      <c r="B69" s="176" t="s">
        <v>15</v>
      </c>
      <c r="C69" s="176"/>
      <c r="D69" s="176"/>
      <c r="E69" s="176"/>
      <c r="F69" s="177" t="s">
        <v>80</v>
      </c>
      <c r="G69" s="178">
        <f>ROUND((SUM(L9:L68))/3,2)</f>
        <v>0</v>
      </c>
      <c r="H69" s="178">
        <f>ROUND((SUM(M9:M68))/3,2)</f>
        <v>0</v>
      </c>
      <c r="I69" s="178">
        <f>ROUND((SUM(I9:I68))/3,2)</f>
        <v>0</v>
      </c>
      <c r="J69" s="176"/>
      <c r="K69" s="176">
        <f>ROUND((SUM(K9:K68)),2)</f>
        <v>0</v>
      </c>
      <c r="L69" s="176">
        <f>ROUND((SUM(L9:L68))/3,2)</f>
        <v>0</v>
      </c>
      <c r="M69" s="176">
        <f>ROUND((SUM(M9:M68))/3,2)</f>
        <v>0</v>
      </c>
      <c r="N69" s="176"/>
      <c r="O69" s="176"/>
      <c r="P69" s="177">
        <f>ROUND((SUM(P9:P68))/3,2)</f>
        <v>0</v>
      </c>
      <c r="S69" s="177">
        <f>ROUND((SUM(S9:S68))/3,2)</f>
        <v>0</v>
      </c>
      <c r="Z69">
        <f>(SUM(Z9:Z68))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Zberný dvor Dlhé Klčovo / SO 04 - Spevnená plocha 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'Kryci_list 11526'!D16+'Kryci_list 11531'!D16+'Kryci_list 11533'!D16+'Kryci_list 11535'!D16</f>
        <v>0</v>
      </c>
      <c r="E16" s="97">
        <f>'Kryci_list 11526'!E16+'Kryci_list 11531'!E16+'Kryci_list 11533'!E16+'Kryci_list 11535'!E16</f>
        <v>0</v>
      </c>
      <c r="F16" s="106">
        <f>'Kryci_list 11526'!F16+'Kryci_list 11531'!F16+'Kryci_list 11533'!F16+'Kryci_list 11535'!F16</f>
        <v>0</v>
      </c>
      <c r="G16" s="60">
        <v>6</v>
      </c>
      <c r="H16" s="115" t="s">
        <v>36</v>
      </c>
      <c r="I16" s="129"/>
      <c r="J16" s="126">
        <f>Rekapitulácia!F11</f>
        <v>0</v>
      </c>
    </row>
    <row r="17" spans="1:10" ht="18" customHeight="1" x14ac:dyDescent="0.25">
      <c r="A17" s="11"/>
      <c r="B17" s="67">
        <v>2</v>
      </c>
      <c r="C17" s="71" t="s">
        <v>31</v>
      </c>
      <c r="D17" s="78">
        <f>'Kryci_list 11526'!D17+'Kryci_list 11531'!D17+'Kryci_list 11533'!D17+'Kryci_list 11535'!D17</f>
        <v>0</v>
      </c>
      <c r="E17" s="76">
        <f>'Kryci_list 11526'!E17+'Kryci_list 11531'!E17+'Kryci_list 11533'!E17+'Kryci_list 11535'!E17</f>
        <v>0</v>
      </c>
      <c r="F17" s="81">
        <f>'Kryci_list 11526'!F17+'Kryci_list 11531'!F17+'Kryci_list 11533'!F17+'Kryci_list 11535'!F17</f>
        <v>0</v>
      </c>
      <c r="G17" s="61">
        <v>7</v>
      </c>
      <c r="H17" s="116" t="s">
        <v>37</v>
      </c>
      <c r="I17" s="129"/>
      <c r="J17" s="127">
        <f>Rekapitulácia!E11</f>
        <v>0</v>
      </c>
    </row>
    <row r="18" spans="1:10" ht="18" customHeight="1" x14ac:dyDescent="0.25">
      <c r="A18" s="11"/>
      <c r="B18" s="68">
        <v>3</v>
      </c>
      <c r="C18" s="72" t="s">
        <v>32</v>
      </c>
      <c r="D18" s="79">
        <f>'Kryci_list 11526'!D18+'Kryci_list 11531'!D18+'Kryci_list 11533'!D18+'Kryci_list 11535'!D18</f>
        <v>0</v>
      </c>
      <c r="E18" s="77">
        <f>'Kryci_list 11526'!E18+'Kryci_list 11531'!E18+'Kryci_list 11533'!E18+'Kryci_list 11535'!E18</f>
        <v>0</v>
      </c>
      <c r="F18" s="82">
        <f>'Kryci_list 11526'!F18+'Kryci_list 11531'!F18+'Kryci_list 11533'!F18+'Kryci_list 11535'!F18</f>
        <v>0</v>
      </c>
      <c r="G18" s="61">
        <v>8</v>
      </c>
      <c r="H18" s="116" t="s">
        <v>38</v>
      </c>
      <c r="I18" s="129"/>
      <c r="J18" s="127">
        <f>Rekapitulácia!D11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46</v>
      </c>
      <c r="D22" s="87"/>
      <c r="E22" s="90"/>
      <c r="F22" s="81">
        <f>'Kryci_list 11526'!F22+'Kryci_list 11531'!F22+'Kryci_list 11533'!F22+'Kryci_list 11535'!F22</f>
        <v>0</v>
      </c>
      <c r="G22" s="60">
        <v>16</v>
      </c>
      <c r="H22" s="115" t="s">
        <v>52</v>
      </c>
      <c r="I22" s="129"/>
      <c r="J22" s="126">
        <f>'Kryci_list 11526'!J22+'Kryci_list 11531'!J22+'Kryci_list 11533'!J22+'Kryci_list 11535'!J22</f>
        <v>0</v>
      </c>
    </row>
    <row r="23" spans="1:10" ht="18" customHeight="1" x14ac:dyDescent="0.25">
      <c r="A23" s="11"/>
      <c r="B23" s="61">
        <v>12</v>
      </c>
      <c r="C23" s="64" t="s">
        <v>47</v>
      </c>
      <c r="D23" s="66"/>
      <c r="E23" s="90"/>
      <c r="F23" s="82">
        <f>'Kryci_list 11526'!F23+'Kryci_list 11531'!F23+'Kryci_list 11533'!F23+'Kryci_list 11535'!F23</f>
        <v>0</v>
      </c>
      <c r="G23" s="61">
        <v>17</v>
      </c>
      <c r="H23" s="116" t="s">
        <v>53</v>
      </c>
      <c r="I23" s="129"/>
      <c r="J23" s="127">
        <f>'Kryci_list 11526'!J23+'Kryci_list 11531'!J23+'Kryci_list 11533'!J23+'Kryci_list 11535'!J23</f>
        <v>0</v>
      </c>
    </row>
    <row r="24" spans="1:10" ht="18" customHeight="1" x14ac:dyDescent="0.25">
      <c r="A24" s="11"/>
      <c r="B24" s="61">
        <v>13</v>
      </c>
      <c r="C24" s="64" t="s">
        <v>48</v>
      </c>
      <c r="D24" s="66"/>
      <c r="E24" s="90"/>
      <c r="F24" s="82">
        <f>'Kryci_list 11526'!F24+'Kryci_list 11531'!F24+'Kryci_list 11533'!F24+'Kryci_list 11535'!F24</f>
        <v>0</v>
      </c>
      <c r="G24" s="61">
        <v>18</v>
      </c>
      <c r="H24" s="116" t="s">
        <v>54</v>
      </c>
      <c r="I24" s="129"/>
      <c r="J24" s="127">
        <f>'Kryci_list 11526'!J24+'Kryci_list 11531'!J24+'Kryci_list 11533'!J24+'Kryci_list 11535'!J24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Rekapitulácia!B12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Rekapitulácia!B13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33</v>
      </c>
      <c r="I31" s="28"/>
      <c r="J31" s="19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8" t="s">
        <v>44</v>
      </c>
      <c r="H32" s="189"/>
      <c r="I32" s="190"/>
      <c r="J32" s="19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5"/>
      <c r="G33" s="14"/>
      <c r="H33" s="141" t="s">
        <v>59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11526'!B17</f>
        <v>0</v>
      </c>
      <c r="E16" s="97">
        <f>'Rekap 11526'!C17</f>
        <v>0</v>
      </c>
      <c r="F16" s="106">
        <f>'Rekap 11526'!D17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11526'!B26</f>
        <v>0</v>
      </c>
      <c r="E17" s="76">
        <f>'Rekap 11526'!C26</f>
        <v>0</v>
      </c>
      <c r="F17" s="81">
        <f>'Rekap 11526'!D26</f>
        <v>0</v>
      </c>
      <c r="G17" s="61">
        <v>7</v>
      </c>
      <c r="H17" s="116" t="s">
        <v>37</v>
      </c>
      <c r="I17" s="129"/>
      <c r="J17" s="127">
        <f>'SO 11526'!Z109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11526'!K9:'SO 11526'!K108)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11526'!K9:'SO 11526'!K108)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18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11526'!L14</f>
        <v>0</v>
      </c>
      <c r="C11" s="157">
        <f>'SO 11526'!M14</f>
        <v>0</v>
      </c>
      <c r="D11" s="157">
        <f>'SO 11526'!I14</f>
        <v>0</v>
      </c>
      <c r="E11" s="158">
        <f>'SO 11526'!P14</f>
        <v>0</v>
      </c>
      <c r="F11" s="158">
        <f>'SO 11526'!S14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11526'!L27</f>
        <v>0</v>
      </c>
      <c r="C12" s="157">
        <f>'SO 11526'!M27</f>
        <v>0</v>
      </c>
      <c r="D12" s="157">
        <f>'SO 11526'!I27</f>
        <v>0</v>
      </c>
      <c r="E12" s="158">
        <f>'SO 11526'!P27</f>
        <v>0</v>
      </c>
      <c r="F12" s="158">
        <f>'SO 11526'!S27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11526'!L31</f>
        <v>0</v>
      </c>
      <c r="C13" s="157">
        <f>'SO 11526'!M31</f>
        <v>0</v>
      </c>
      <c r="D13" s="157">
        <f>'SO 11526'!I31</f>
        <v>0</v>
      </c>
      <c r="E13" s="158">
        <f>'SO 11526'!P31</f>
        <v>0</v>
      </c>
      <c r="F13" s="158">
        <f>'SO 11526'!S31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70</v>
      </c>
      <c r="B14" s="157">
        <f>'SO 11526'!L38</f>
        <v>0</v>
      </c>
      <c r="C14" s="157">
        <f>'SO 11526'!M38</f>
        <v>0</v>
      </c>
      <c r="D14" s="157">
        <f>'SO 11526'!I38</f>
        <v>0</v>
      </c>
      <c r="E14" s="158">
        <f>'SO 11526'!P38</f>
        <v>0</v>
      </c>
      <c r="F14" s="158">
        <f>'SO 11526'!S38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71</v>
      </c>
      <c r="B15" s="157">
        <f>'SO 11526'!L44</f>
        <v>0</v>
      </c>
      <c r="C15" s="157">
        <f>'SO 11526'!M44</f>
        <v>0</v>
      </c>
      <c r="D15" s="157">
        <f>'SO 11526'!I44</f>
        <v>0</v>
      </c>
      <c r="E15" s="158">
        <f>'SO 11526'!P44</f>
        <v>0</v>
      </c>
      <c r="F15" s="158">
        <f>'SO 11526'!S44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72</v>
      </c>
      <c r="B16" s="157">
        <f>'SO 11526'!L48</f>
        <v>0</v>
      </c>
      <c r="C16" s="157">
        <f>'SO 11526'!M48</f>
        <v>0</v>
      </c>
      <c r="D16" s="157">
        <f>'SO 11526'!I48</f>
        <v>0</v>
      </c>
      <c r="E16" s="158">
        <f>'SO 11526'!P48</f>
        <v>0</v>
      </c>
      <c r="F16" s="158">
        <f>'SO 11526'!S48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66</v>
      </c>
      <c r="B17" s="159">
        <f>'SO 11526'!L50</f>
        <v>0</v>
      </c>
      <c r="C17" s="159">
        <f>'SO 11526'!M50</f>
        <v>0</v>
      </c>
      <c r="D17" s="159">
        <f>'SO 11526'!I50</f>
        <v>0</v>
      </c>
      <c r="E17" s="160">
        <f>'SO 11526'!P50</f>
        <v>0</v>
      </c>
      <c r="F17" s="160">
        <f>'SO 11526'!S50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73</v>
      </c>
      <c r="B19" s="159"/>
      <c r="C19" s="157"/>
      <c r="D19" s="157"/>
      <c r="E19" s="158"/>
      <c r="F19" s="15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74</v>
      </c>
      <c r="B20" s="157">
        <f>'SO 11526'!L59</f>
        <v>0</v>
      </c>
      <c r="C20" s="157">
        <f>'SO 11526'!M59</f>
        <v>0</v>
      </c>
      <c r="D20" s="157">
        <f>'SO 11526'!I59</f>
        <v>0</v>
      </c>
      <c r="E20" s="158">
        <f>'SO 11526'!P59</f>
        <v>0</v>
      </c>
      <c r="F20" s="158">
        <f>'SO 11526'!S59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75</v>
      </c>
      <c r="B21" s="157">
        <f>'SO 11526'!L72</f>
        <v>0</v>
      </c>
      <c r="C21" s="157">
        <f>'SO 11526'!M72</f>
        <v>0</v>
      </c>
      <c r="D21" s="157">
        <f>'SO 11526'!I72</f>
        <v>0</v>
      </c>
      <c r="E21" s="158">
        <f>'SO 11526'!P72</f>
        <v>0</v>
      </c>
      <c r="F21" s="158">
        <f>'SO 11526'!S72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76</v>
      </c>
      <c r="B22" s="157">
        <f>'SO 11526'!L84</f>
        <v>0</v>
      </c>
      <c r="C22" s="157">
        <f>'SO 11526'!M84</f>
        <v>0</v>
      </c>
      <c r="D22" s="157">
        <f>'SO 11526'!I84</f>
        <v>0</v>
      </c>
      <c r="E22" s="158">
        <f>'SO 11526'!P84</f>
        <v>0</v>
      </c>
      <c r="F22" s="158">
        <f>'SO 11526'!S84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77</v>
      </c>
      <c r="B23" s="157">
        <f>'SO 11526'!L93</f>
        <v>0</v>
      </c>
      <c r="C23" s="157">
        <f>'SO 11526'!M93</f>
        <v>0</v>
      </c>
      <c r="D23" s="157">
        <f>'SO 11526'!I93</f>
        <v>0</v>
      </c>
      <c r="E23" s="158">
        <f>'SO 11526'!P93</f>
        <v>0</v>
      </c>
      <c r="F23" s="158">
        <f>'SO 11526'!S93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78</v>
      </c>
      <c r="B24" s="157">
        <f>'SO 11526'!L98</f>
        <v>0</v>
      </c>
      <c r="C24" s="157">
        <f>'SO 11526'!M98</f>
        <v>0</v>
      </c>
      <c r="D24" s="157">
        <f>'SO 11526'!I98</f>
        <v>0</v>
      </c>
      <c r="E24" s="158">
        <f>'SO 11526'!P98</f>
        <v>0</v>
      </c>
      <c r="F24" s="158">
        <f>'SO 11526'!S98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79</v>
      </c>
      <c r="B25" s="157">
        <f>'SO 11526'!L106</f>
        <v>0</v>
      </c>
      <c r="C25" s="157">
        <f>'SO 11526'!M106</f>
        <v>0</v>
      </c>
      <c r="D25" s="157">
        <f>'SO 11526'!I106</f>
        <v>0</v>
      </c>
      <c r="E25" s="158">
        <f>'SO 11526'!P106</f>
        <v>0</v>
      </c>
      <c r="F25" s="158">
        <f>'SO 11526'!S106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2" t="s">
        <v>73</v>
      </c>
      <c r="B26" s="159">
        <f>'SO 11526'!L108</f>
        <v>0</v>
      </c>
      <c r="C26" s="159">
        <f>'SO 11526'!M108</f>
        <v>0</v>
      </c>
      <c r="D26" s="159">
        <f>'SO 11526'!I108</f>
        <v>0</v>
      </c>
      <c r="E26" s="160">
        <f>'SO 11526'!P108</f>
        <v>0</v>
      </c>
      <c r="F26" s="160">
        <f>'SO 11526'!S108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2" t="s">
        <v>80</v>
      </c>
      <c r="B28" s="159">
        <f>'SO 11526'!L109</f>
        <v>0</v>
      </c>
      <c r="C28" s="159">
        <f>'SO 11526'!M109</f>
        <v>0</v>
      </c>
      <c r="D28" s="159">
        <f>'SO 11526'!I109</f>
        <v>0</v>
      </c>
      <c r="E28" s="160">
        <f>'SO 11526'!P109</f>
        <v>0</v>
      </c>
      <c r="F28" s="160">
        <f>'SO 11526'!S109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workbookViewId="0">
      <pane ySplit="8" topLeftCell="A102" activePane="bottomLeft" state="frozen"/>
      <selection pane="bottomLeft" activeCell="G101" sqref="G101:H10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55</v>
      </c>
      <c r="H8" s="164" t="s">
        <v>56</v>
      </c>
      <c r="I8" s="164" t="s">
        <v>87</v>
      </c>
      <c r="J8" s="164"/>
      <c r="K8" s="164"/>
      <c r="L8" s="164"/>
      <c r="M8" s="164"/>
      <c r="N8" s="164"/>
      <c r="O8" s="164"/>
      <c r="P8" s="164" t="s">
        <v>88</v>
      </c>
      <c r="Q8" s="161"/>
      <c r="R8" s="161"/>
      <c r="S8" s="164" t="s">
        <v>89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90</v>
      </c>
      <c r="C11" s="172" t="s">
        <v>91</v>
      </c>
      <c r="D11" s="168" t="s">
        <v>92</v>
      </c>
      <c r="E11" s="168" t="s">
        <v>93</v>
      </c>
      <c r="F11" s="169">
        <v>5.266</v>
      </c>
      <c r="G11" s="170"/>
      <c r="H11" s="170"/>
      <c r="I11" s="170">
        <f>ROUND(F11*(G11+H11),2)</f>
        <v>0</v>
      </c>
      <c r="J11" s="168">
        <f>ROUND(F11*(N11),2)</f>
        <v>114.8</v>
      </c>
      <c r="K11" s="1">
        <f>ROUND(F11*(O11),2)</f>
        <v>0</v>
      </c>
      <c r="L11" s="1">
        <f>ROUND(F11*(G11),2)</f>
        <v>0</v>
      </c>
      <c r="M11" s="1"/>
      <c r="N11" s="1">
        <v>21.8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90</v>
      </c>
      <c r="C12" s="172" t="s">
        <v>94</v>
      </c>
      <c r="D12" s="168" t="s">
        <v>95</v>
      </c>
      <c r="E12" s="168" t="s">
        <v>93</v>
      </c>
      <c r="F12" s="169">
        <v>5.226</v>
      </c>
      <c r="G12" s="170"/>
      <c r="H12" s="170"/>
      <c r="I12" s="170">
        <f>ROUND(F12*(G12+H12),2)</f>
        <v>0</v>
      </c>
      <c r="J12" s="168">
        <f>ROUND(F12*(N12),2)</f>
        <v>8.99</v>
      </c>
      <c r="K12" s="1">
        <f>ROUND(F12*(O12),2)</f>
        <v>0</v>
      </c>
      <c r="L12" s="1">
        <f>ROUND(F12*(G12),2)</f>
        <v>0</v>
      </c>
      <c r="M12" s="1"/>
      <c r="N12" s="1">
        <v>1.72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90</v>
      </c>
      <c r="C13" s="172" t="s">
        <v>96</v>
      </c>
      <c r="D13" s="168" t="s">
        <v>97</v>
      </c>
      <c r="E13" s="168" t="s">
        <v>93</v>
      </c>
      <c r="F13" s="169">
        <v>5.226</v>
      </c>
      <c r="G13" s="170"/>
      <c r="H13" s="170"/>
      <c r="I13" s="170">
        <f>ROUND(F13*(G13+H13),2)</f>
        <v>0</v>
      </c>
      <c r="J13" s="168">
        <f>ROUND(F13*(N13),2)</f>
        <v>4.8600000000000003</v>
      </c>
      <c r="K13" s="1">
        <f>ROUND(F13*(O13),2)</f>
        <v>0</v>
      </c>
      <c r="L13" s="1">
        <f>ROUND(F13*(G13),2)</f>
        <v>0</v>
      </c>
      <c r="M13" s="1"/>
      <c r="N13" s="1">
        <v>0.93</v>
      </c>
      <c r="O13" s="1"/>
      <c r="P13" s="167"/>
      <c r="Q13" s="173"/>
      <c r="R13" s="173"/>
      <c r="S13" s="167"/>
      <c r="Z13">
        <v>0</v>
      </c>
    </row>
    <row r="14" spans="1:26" x14ac:dyDescent="0.25">
      <c r="A14" s="156"/>
      <c r="B14" s="156"/>
      <c r="C14" s="156"/>
      <c r="D14" s="156" t="s">
        <v>67</v>
      </c>
      <c r="E14" s="156"/>
      <c r="F14" s="167"/>
      <c r="G14" s="159">
        <f>ROUND((SUM(L10:L13))/1,2)</f>
        <v>0</v>
      </c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0</v>
      </c>
      <c r="Q14" s="153"/>
      <c r="R14" s="153"/>
      <c r="S14" s="174">
        <f>ROUND((SUM(S10:S13))/1,2)</f>
        <v>0</v>
      </c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156" t="s">
        <v>68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ht="24.95" customHeight="1" x14ac:dyDescent="0.25">
      <c r="A17" s="171"/>
      <c r="B17" s="168" t="s">
        <v>98</v>
      </c>
      <c r="C17" s="172" t="s">
        <v>99</v>
      </c>
      <c r="D17" s="168" t="s">
        <v>100</v>
      </c>
      <c r="E17" s="168" t="s">
        <v>93</v>
      </c>
      <c r="F17" s="169">
        <v>2.4980000000000002</v>
      </c>
      <c r="G17" s="170"/>
      <c r="H17" s="170"/>
      <c r="I17" s="170">
        <f t="shared" ref="I17:I26" si="0">ROUND(F17*(G17+H17),2)</f>
        <v>0</v>
      </c>
      <c r="J17" s="168">
        <f t="shared" ref="J17:J26" si="1">ROUND(F17*(N17),2)</f>
        <v>67.62</v>
      </c>
      <c r="K17" s="1">
        <f t="shared" ref="K17:K26" si="2">ROUND(F17*(O17),2)</f>
        <v>0</v>
      </c>
      <c r="L17" s="1">
        <f t="shared" ref="L17:L26" si="3">ROUND(F17*(G17),2)</f>
        <v>0</v>
      </c>
      <c r="M17" s="1"/>
      <c r="N17" s="1">
        <v>27.07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98</v>
      </c>
      <c r="C18" s="172" t="s">
        <v>101</v>
      </c>
      <c r="D18" s="168" t="s">
        <v>102</v>
      </c>
      <c r="E18" s="168" t="s">
        <v>93</v>
      </c>
      <c r="F18" s="169">
        <v>2.5</v>
      </c>
      <c r="G18" s="170"/>
      <c r="H18" s="170"/>
      <c r="I18" s="170">
        <f t="shared" si="0"/>
        <v>0</v>
      </c>
      <c r="J18" s="168">
        <f t="shared" si="1"/>
        <v>181.95</v>
      </c>
      <c r="K18" s="1">
        <f t="shared" si="2"/>
        <v>0</v>
      </c>
      <c r="L18" s="1">
        <f t="shared" si="3"/>
        <v>0</v>
      </c>
      <c r="M18" s="1"/>
      <c r="N18" s="1">
        <v>72.78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98</v>
      </c>
      <c r="C19" s="172" t="s">
        <v>103</v>
      </c>
      <c r="D19" s="168" t="s">
        <v>104</v>
      </c>
      <c r="E19" s="168" t="s">
        <v>105</v>
      </c>
      <c r="F19" s="169">
        <v>2.0499999999999998</v>
      </c>
      <c r="G19" s="170"/>
      <c r="H19" s="170"/>
      <c r="I19" s="170">
        <f t="shared" si="0"/>
        <v>0</v>
      </c>
      <c r="J19" s="168">
        <f t="shared" si="1"/>
        <v>22.69</v>
      </c>
      <c r="K19" s="1">
        <f t="shared" si="2"/>
        <v>0</v>
      </c>
      <c r="L19" s="1">
        <f t="shared" si="3"/>
        <v>0</v>
      </c>
      <c r="M19" s="1"/>
      <c r="N19" s="1">
        <v>11.07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98</v>
      </c>
      <c r="C20" s="172" t="s">
        <v>106</v>
      </c>
      <c r="D20" s="168" t="s">
        <v>107</v>
      </c>
      <c r="E20" s="168" t="s">
        <v>105</v>
      </c>
      <c r="F20" s="169">
        <v>2.0499999999999998</v>
      </c>
      <c r="G20" s="170"/>
      <c r="H20" s="170"/>
      <c r="I20" s="170">
        <f t="shared" si="0"/>
        <v>0</v>
      </c>
      <c r="J20" s="168">
        <f t="shared" si="1"/>
        <v>7.54</v>
      </c>
      <c r="K20" s="1">
        <f t="shared" si="2"/>
        <v>0</v>
      </c>
      <c r="L20" s="1">
        <f t="shared" si="3"/>
        <v>0</v>
      </c>
      <c r="M20" s="1"/>
      <c r="N20" s="1">
        <v>3.68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98</v>
      </c>
      <c r="C21" s="172" t="s">
        <v>108</v>
      </c>
      <c r="D21" s="168" t="s">
        <v>109</v>
      </c>
      <c r="E21" s="168" t="s">
        <v>105</v>
      </c>
      <c r="F21" s="169">
        <v>27.5</v>
      </c>
      <c r="G21" s="170"/>
      <c r="H21" s="170"/>
      <c r="I21" s="170">
        <f t="shared" si="0"/>
        <v>0</v>
      </c>
      <c r="J21" s="168">
        <f t="shared" si="1"/>
        <v>125.4</v>
      </c>
      <c r="K21" s="1">
        <f t="shared" si="2"/>
        <v>0</v>
      </c>
      <c r="L21" s="1">
        <f t="shared" si="3"/>
        <v>0</v>
      </c>
      <c r="M21" s="1"/>
      <c r="N21" s="1">
        <v>4.5600000000000005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98</v>
      </c>
      <c r="C22" s="172" t="s">
        <v>110</v>
      </c>
      <c r="D22" s="168" t="s">
        <v>111</v>
      </c>
      <c r="E22" s="168" t="s">
        <v>93</v>
      </c>
      <c r="F22" s="169">
        <v>2.78</v>
      </c>
      <c r="G22" s="170"/>
      <c r="H22" s="170"/>
      <c r="I22" s="170">
        <f t="shared" si="0"/>
        <v>0</v>
      </c>
      <c r="J22" s="168">
        <f t="shared" si="1"/>
        <v>348.58</v>
      </c>
      <c r="K22" s="1">
        <f t="shared" si="2"/>
        <v>0</v>
      </c>
      <c r="L22" s="1">
        <f t="shared" si="3"/>
        <v>0</v>
      </c>
      <c r="M22" s="1"/>
      <c r="N22" s="1">
        <v>125.39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98</v>
      </c>
      <c r="C23" s="172" t="s">
        <v>112</v>
      </c>
      <c r="D23" s="168" t="s">
        <v>113</v>
      </c>
      <c r="E23" s="168" t="s">
        <v>93</v>
      </c>
      <c r="F23" s="169">
        <v>4.78</v>
      </c>
      <c r="G23" s="170"/>
      <c r="H23" s="170"/>
      <c r="I23" s="170">
        <f t="shared" si="0"/>
        <v>0</v>
      </c>
      <c r="J23" s="168">
        <f t="shared" si="1"/>
        <v>342.2</v>
      </c>
      <c r="K23" s="1">
        <f t="shared" si="2"/>
        <v>0</v>
      </c>
      <c r="L23" s="1">
        <f t="shared" si="3"/>
        <v>0</v>
      </c>
      <c r="M23" s="1"/>
      <c r="N23" s="1">
        <v>71.59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98</v>
      </c>
      <c r="C24" s="172" t="s">
        <v>114</v>
      </c>
      <c r="D24" s="168" t="s">
        <v>115</v>
      </c>
      <c r="E24" s="168" t="s">
        <v>105</v>
      </c>
      <c r="F24" s="169">
        <v>3.96</v>
      </c>
      <c r="G24" s="170"/>
      <c r="H24" s="170"/>
      <c r="I24" s="170">
        <f t="shared" si="0"/>
        <v>0</v>
      </c>
      <c r="J24" s="168">
        <f t="shared" si="1"/>
        <v>44.35</v>
      </c>
      <c r="K24" s="1">
        <f t="shared" si="2"/>
        <v>0</v>
      </c>
      <c r="L24" s="1">
        <f t="shared" si="3"/>
        <v>0</v>
      </c>
      <c r="M24" s="1"/>
      <c r="N24" s="1">
        <v>11.2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98</v>
      </c>
      <c r="C25" s="172" t="s">
        <v>116</v>
      </c>
      <c r="D25" s="168" t="s">
        <v>117</v>
      </c>
      <c r="E25" s="168" t="s">
        <v>105</v>
      </c>
      <c r="F25" s="169">
        <v>3.96</v>
      </c>
      <c r="G25" s="170"/>
      <c r="H25" s="170"/>
      <c r="I25" s="170">
        <f t="shared" si="0"/>
        <v>0</v>
      </c>
      <c r="J25" s="168">
        <f t="shared" si="1"/>
        <v>14.81</v>
      </c>
      <c r="K25" s="1">
        <f t="shared" si="2"/>
        <v>0</v>
      </c>
      <c r="L25" s="1">
        <f t="shared" si="3"/>
        <v>0</v>
      </c>
      <c r="M25" s="1"/>
      <c r="N25" s="1">
        <v>3.74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98</v>
      </c>
      <c r="C26" s="172" t="s">
        <v>118</v>
      </c>
      <c r="D26" s="168" t="s">
        <v>119</v>
      </c>
      <c r="E26" s="168" t="s">
        <v>120</v>
      </c>
      <c r="F26" s="169">
        <v>0.183</v>
      </c>
      <c r="G26" s="170"/>
      <c r="H26" s="170"/>
      <c r="I26" s="170">
        <f t="shared" si="0"/>
        <v>0</v>
      </c>
      <c r="J26" s="168">
        <f t="shared" si="1"/>
        <v>214.12</v>
      </c>
      <c r="K26" s="1">
        <f t="shared" si="2"/>
        <v>0</v>
      </c>
      <c r="L26" s="1">
        <f t="shared" si="3"/>
        <v>0</v>
      </c>
      <c r="M26" s="1"/>
      <c r="N26" s="1">
        <v>1170.05</v>
      </c>
      <c r="O26" s="1"/>
      <c r="P26" s="167"/>
      <c r="Q26" s="173"/>
      <c r="R26" s="173"/>
      <c r="S26" s="167"/>
      <c r="Z26">
        <v>0</v>
      </c>
    </row>
    <row r="27" spans="1:26" x14ac:dyDescent="0.25">
      <c r="A27" s="156"/>
      <c r="B27" s="156"/>
      <c r="C27" s="156"/>
      <c r="D27" s="156" t="s">
        <v>68</v>
      </c>
      <c r="E27" s="156"/>
      <c r="F27" s="167"/>
      <c r="G27" s="159">
        <f>ROUND((SUM(L16:L26))/1,2)</f>
        <v>0</v>
      </c>
      <c r="H27" s="159">
        <f>ROUND((SUM(M16:M26))/1,2)</f>
        <v>0</v>
      </c>
      <c r="I27" s="159">
        <f>ROUND((SUM(I16:I26))/1,2)</f>
        <v>0</v>
      </c>
      <c r="J27" s="156"/>
      <c r="K27" s="156"/>
      <c r="L27" s="156">
        <f>ROUND((SUM(L16:L26))/1,2)</f>
        <v>0</v>
      </c>
      <c r="M27" s="156">
        <f>ROUND((SUM(M16:M26))/1,2)</f>
        <v>0</v>
      </c>
      <c r="N27" s="156"/>
      <c r="O27" s="156"/>
      <c r="P27" s="174">
        <f>ROUND((SUM(P16:P26))/1,2)</f>
        <v>0</v>
      </c>
      <c r="Q27" s="153"/>
      <c r="R27" s="153"/>
      <c r="S27" s="174">
        <f>ROUND((SUM(S16:S26))/1,2)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69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/>
      <c r="B30" s="168" t="s">
        <v>98</v>
      </c>
      <c r="C30" s="172" t="s">
        <v>121</v>
      </c>
      <c r="D30" s="168" t="s">
        <v>122</v>
      </c>
      <c r="E30" s="168" t="s">
        <v>93</v>
      </c>
      <c r="F30" s="169">
        <v>3.46</v>
      </c>
      <c r="G30" s="170"/>
      <c r="H30" s="170"/>
      <c r="I30" s="170">
        <f>ROUND(F30*(G30+H30),2)</f>
        <v>0</v>
      </c>
      <c r="J30" s="168">
        <f>ROUND(F30*(N30),2)</f>
        <v>480.42</v>
      </c>
      <c r="K30" s="1">
        <f>ROUND(F30*(O30),2)</f>
        <v>0</v>
      </c>
      <c r="L30" s="1">
        <f>ROUND(F30*(G30),2)</f>
        <v>0</v>
      </c>
      <c r="M30" s="1"/>
      <c r="N30" s="1">
        <v>138.85</v>
      </c>
      <c r="O30" s="1"/>
      <c r="P30" s="167"/>
      <c r="Q30" s="173"/>
      <c r="R30" s="173"/>
      <c r="S30" s="167"/>
      <c r="Z30">
        <v>0</v>
      </c>
    </row>
    <row r="31" spans="1:26" x14ac:dyDescent="0.25">
      <c r="A31" s="156"/>
      <c r="B31" s="156"/>
      <c r="C31" s="156"/>
      <c r="D31" s="156" t="s">
        <v>69</v>
      </c>
      <c r="E31" s="156"/>
      <c r="F31" s="167"/>
      <c r="G31" s="159">
        <f>ROUND((SUM(L29:L30))/1,2)</f>
        <v>0</v>
      </c>
      <c r="H31" s="159">
        <f>ROUND((SUM(M29:M30))/1,2)</f>
        <v>0</v>
      </c>
      <c r="I31" s="159">
        <f>ROUND((SUM(I29:I30))/1,2)</f>
        <v>0</v>
      </c>
      <c r="J31" s="156"/>
      <c r="K31" s="156"/>
      <c r="L31" s="156">
        <f>ROUND((SUM(L29:L30))/1,2)</f>
        <v>0</v>
      </c>
      <c r="M31" s="156">
        <f>ROUND((SUM(M29:M30))/1,2)</f>
        <v>0</v>
      </c>
      <c r="N31" s="156"/>
      <c r="O31" s="156"/>
      <c r="P31" s="174">
        <f>ROUND((SUM(P29:P30))/1,2)</f>
        <v>0</v>
      </c>
      <c r="Q31" s="153"/>
      <c r="R31" s="153"/>
      <c r="S31" s="174">
        <f>ROUND((SUM(S29:S30))/1,2)</f>
        <v>0</v>
      </c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156" t="s">
        <v>70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 x14ac:dyDescent="0.25">
      <c r="A34" s="171"/>
      <c r="B34" s="168" t="s">
        <v>98</v>
      </c>
      <c r="C34" s="172" t="s">
        <v>123</v>
      </c>
      <c r="D34" s="168" t="s">
        <v>124</v>
      </c>
      <c r="E34" s="168" t="s">
        <v>105</v>
      </c>
      <c r="F34" s="169">
        <v>15</v>
      </c>
      <c r="G34" s="170"/>
      <c r="H34" s="170"/>
      <c r="I34" s="170">
        <f>ROUND(F34*(G34+H34),2)</f>
        <v>0</v>
      </c>
      <c r="J34" s="168">
        <f>ROUND(F34*(N34),2)</f>
        <v>28.8</v>
      </c>
      <c r="K34" s="1">
        <f>ROUND(F34*(O34),2)</f>
        <v>0</v>
      </c>
      <c r="L34" s="1">
        <f>ROUND(F34*(G34),2)</f>
        <v>0</v>
      </c>
      <c r="M34" s="1"/>
      <c r="N34" s="1">
        <v>1.92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98</v>
      </c>
      <c r="C35" s="172" t="s">
        <v>125</v>
      </c>
      <c r="D35" s="168" t="s">
        <v>126</v>
      </c>
      <c r="E35" s="168" t="s">
        <v>105</v>
      </c>
      <c r="F35" s="169">
        <v>15</v>
      </c>
      <c r="G35" s="170"/>
      <c r="H35" s="170"/>
      <c r="I35" s="170">
        <f>ROUND(F35*(G35+H35),2)</f>
        <v>0</v>
      </c>
      <c r="J35" s="168">
        <f>ROUND(F35*(N35),2)</f>
        <v>176.4</v>
      </c>
      <c r="K35" s="1">
        <f>ROUND(F35*(O35),2)</f>
        <v>0</v>
      </c>
      <c r="L35" s="1">
        <f>ROUND(F35*(G35),2)</f>
        <v>0</v>
      </c>
      <c r="M35" s="1"/>
      <c r="N35" s="1">
        <v>11.76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127</v>
      </c>
      <c r="C36" s="172" t="s">
        <v>128</v>
      </c>
      <c r="D36" s="168" t="s">
        <v>129</v>
      </c>
      <c r="E36" s="168" t="s">
        <v>105</v>
      </c>
      <c r="F36" s="169">
        <v>15</v>
      </c>
      <c r="G36" s="170"/>
      <c r="H36" s="170"/>
      <c r="I36" s="170">
        <f>ROUND(F36*(G36+H36),2)</f>
        <v>0</v>
      </c>
      <c r="J36" s="168">
        <f>ROUND(F36*(N36),2)</f>
        <v>100.35</v>
      </c>
      <c r="K36" s="1">
        <f>ROUND(F36*(O36),2)</f>
        <v>0</v>
      </c>
      <c r="L36" s="1">
        <f>ROUND(F36*(G36),2)</f>
        <v>0</v>
      </c>
      <c r="M36" s="1"/>
      <c r="N36" s="1">
        <v>6.6899999999999995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98</v>
      </c>
      <c r="C37" s="172" t="s">
        <v>130</v>
      </c>
      <c r="D37" s="168" t="s">
        <v>131</v>
      </c>
      <c r="E37" s="168" t="s">
        <v>105</v>
      </c>
      <c r="F37" s="169">
        <v>15</v>
      </c>
      <c r="G37" s="170"/>
      <c r="H37" s="170"/>
      <c r="I37" s="170">
        <f>ROUND(F37*(G37+H37),2)</f>
        <v>0</v>
      </c>
      <c r="J37" s="168">
        <f>ROUND(F37*(N37),2)</f>
        <v>157.19999999999999</v>
      </c>
      <c r="K37" s="1">
        <f>ROUND(F37*(O37),2)</f>
        <v>0</v>
      </c>
      <c r="L37" s="1">
        <f>ROUND(F37*(G37),2)</f>
        <v>0</v>
      </c>
      <c r="M37" s="1"/>
      <c r="N37" s="1">
        <v>10.48</v>
      </c>
      <c r="O37" s="1"/>
      <c r="P37" s="167"/>
      <c r="Q37" s="173"/>
      <c r="R37" s="173"/>
      <c r="S37" s="167"/>
      <c r="Z37">
        <v>0</v>
      </c>
    </row>
    <row r="38" spans="1:26" x14ac:dyDescent="0.25">
      <c r="A38" s="156"/>
      <c r="B38" s="156"/>
      <c r="C38" s="156"/>
      <c r="D38" s="156" t="s">
        <v>70</v>
      </c>
      <c r="E38" s="156"/>
      <c r="F38" s="167"/>
      <c r="G38" s="159">
        <f>ROUND((SUM(L33:L37))/1,2)</f>
        <v>0</v>
      </c>
      <c r="H38" s="159">
        <f>ROUND((SUM(M33:M37))/1,2)</f>
        <v>0</v>
      </c>
      <c r="I38" s="159">
        <f>ROUND((SUM(I33:I37))/1,2)</f>
        <v>0</v>
      </c>
      <c r="J38" s="156"/>
      <c r="K38" s="156"/>
      <c r="L38" s="156">
        <f>ROUND((SUM(L33:L37))/1,2)</f>
        <v>0</v>
      </c>
      <c r="M38" s="156">
        <f>ROUND((SUM(M33:M37))/1,2)</f>
        <v>0</v>
      </c>
      <c r="N38" s="156"/>
      <c r="O38" s="156"/>
      <c r="P38" s="174">
        <f>ROUND((SUM(P33:P37))/1,2)</f>
        <v>0</v>
      </c>
      <c r="Q38" s="153"/>
      <c r="R38" s="153"/>
      <c r="S38" s="174">
        <f>ROUND((SUM(S33:S37))/1,2)</f>
        <v>0</v>
      </c>
      <c r="T38" s="153"/>
      <c r="U38" s="153"/>
      <c r="V38" s="153"/>
      <c r="W38" s="153"/>
      <c r="X38" s="153"/>
      <c r="Y38" s="153"/>
      <c r="Z38" s="153"/>
    </row>
    <row r="39" spans="1:26" x14ac:dyDescent="0.25">
      <c r="A39" s="1"/>
      <c r="B39" s="1"/>
      <c r="C39" s="1"/>
      <c r="D39" s="1"/>
      <c r="E39" s="1"/>
      <c r="F39" s="163"/>
      <c r="G39" s="149"/>
      <c r="H39" s="149"/>
      <c r="I39" s="149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6"/>
      <c r="B40" s="156"/>
      <c r="C40" s="156"/>
      <c r="D40" s="156" t="s">
        <v>71</v>
      </c>
      <c r="E40" s="156"/>
      <c r="F40" s="16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3"/>
      <c r="R40" s="153"/>
      <c r="S40" s="156"/>
      <c r="T40" s="153"/>
      <c r="U40" s="153"/>
      <c r="V40" s="153"/>
      <c r="W40" s="153"/>
      <c r="X40" s="153"/>
      <c r="Y40" s="153"/>
      <c r="Z40" s="153"/>
    </row>
    <row r="41" spans="1:26" ht="24.95" customHeight="1" x14ac:dyDescent="0.25">
      <c r="A41" s="171"/>
      <c r="B41" s="168" t="s">
        <v>132</v>
      </c>
      <c r="C41" s="172" t="s">
        <v>133</v>
      </c>
      <c r="D41" s="168" t="s">
        <v>134</v>
      </c>
      <c r="E41" s="168" t="s">
        <v>135</v>
      </c>
      <c r="F41" s="169">
        <v>1</v>
      </c>
      <c r="G41" s="170"/>
      <c r="H41" s="170"/>
      <c r="I41" s="170">
        <f>ROUND(F41*(G41+H41),2)</f>
        <v>0</v>
      </c>
      <c r="J41" s="168">
        <f>ROUND(F41*(N41),2)</f>
        <v>6.06</v>
      </c>
      <c r="K41" s="1">
        <f>ROUND(F41*(O41),2)</f>
        <v>0</v>
      </c>
      <c r="L41" s="1">
        <f>ROUND(F41*(G41),2)</f>
        <v>0</v>
      </c>
      <c r="M41" s="1"/>
      <c r="N41" s="1">
        <v>6.06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127</v>
      </c>
      <c r="C42" s="172" t="s">
        <v>136</v>
      </c>
      <c r="D42" s="168" t="s">
        <v>137</v>
      </c>
      <c r="E42" s="168" t="s">
        <v>135</v>
      </c>
      <c r="F42" s="169">
        <v>1</v>
      </c>
      <c r="G42" s="170"/>
      <c r="H42" s="170"/>
      <c r="I42" s="170">
        <f>ROUND(F42*(G42+H42),2)</f>
        <v>0</v>
      </c>
      <c r="J42" s="168">
        <f>ROUND(F42*(N42),2)</f>
        <v>185.91</v>
      </c>
      <c r="K42" s="1">
        <f>ROUND(F42*(O42),2)</f>
        <v>0</v>
      </c>
      <c r="L42" s="1">
        <f>ROUND(F42*(G42),2)</f>
        <v>0</v>
      </c>
      <c r="M42" s="1"/>
      <c r="N42" s="1">
        <v>185.91</v>
      </c>
      <c r="O42" s="1"/>
      <c r="P42" s="167"/>
      <c r="Q42" s="173"/>
      <c r="R42" s="173"/>
      <c r="S42" s="167"/>
      <c r="Z42">
        <v>0</v>
      </c>
    </row>
    <row r="43" spans="1:26" ht="35.1" customHeight="1" x14ac:dyDescent="0.25">
      <c r="A43" s="171"/>
      <c r="B43" s="168" t="s">
        <v>127</v>
      </c>
      <c r="C43" s="172" t="s">
        <v>138</v>
      </c>
      <c r="D43" s="168" t="s">
        <v>139</v>
      </c>
      <c r="E43" s="168" t="s">
        <v>135</v>
      </c>
      <c r="F43" s="169">
        <v>20</v>
      </c>
      <c r="G43" s="170"/>
      <c r="H43" s="170"/>
      <c r="I43" s="170">
        <f>ROUND(F43*(G43+H43),2)</f>
        <v>0</v>
      </c>
      <c r="J43" s="168">
        <f>ROUND(F43*(N43),2)</f>
        <v>106.8</v>
      </c>
      <c r="K43" s="1">
        <f>ROUND(F43*(O43),2)</f>
        <v>0</v>
      </c>
      <c r="L43" s="1">
        <f>ROUND(F43*(G43),2)</f>
        <v>0</v>
      </c>
      <c r="M43" s="1"/>
      <c r="N43" s="1">
        <v>5.34</v>
      </c>
      <c r="O43" s="1"/>
      <c r="P43" s="167"/>
      <c r="Q43" s="173"/>
      <c r="R43" s="173"/>
      <c r="S43" s="167"/>
      <c r="Z43">
        <v>0</v>
      </c>
    </row>
    <row r="44" spans="1:26" x14ac:dyDescent="0.25">
      <c r="A44" s="156"/>
      <c r="B44" s="156"/>
      <c r="C44" s="156"/>
      <c r="D44" s="156" t="s">
        <v>71</v>
      </c>
      <c r="E44" s="156"/>
      <c r="F44" s="167"/>
      <c r="G44" s="159">
        <f>ROUND((SUM(L40:L43))/1,2)</f>
        <v>0</v>
      </c>
      <c r="H44" s="159">
        <f>ROUND((SUM(M40:M43))/1,2)</f>
        <v>0</v>
      </c>
      <c r="I44" s="159">
        <f>ROUND((SUM(I40:I43))/1,2)</f>
        <v>0</v>
      </c>
      <c r="J44" s="156"/>
      <c r="K44" s="156"/>
      <c r="L44" s="156">
        <f>ROUND((SUM(L40:L43))/1,2)</f>
        <v>0</v>
      </c>
      <c r="M44" s="156">
        <f>ROUND((SUM(M40:M43))/1,2)</f>
        <v>0</v>
      </c>
      <c r="N44" s="156"/>
      <c r="O44" s="156"/>
      <c r="P44" s="174">
        <f>ROUND((SUM(P40:P43))/1,2)</f>
        <v>0</v>
      </c>
      <c r="Q44" s="153"/>
      <c r="R44" s="153"/>
      <c r="S44" s="174">
        <f>ROUND((SUM(S40:S43))/1,2)</f>
        <v>0</v>
      </c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156" t="s">
        <v>72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24.95" customHeight="1" x14ac:dyDescent="0.25">
      <c r="A47" s="171"/>
      <c r="B47" s="168" t="s">
        <v>98</v>
      </c>
      <c r="C47" s="172" t="s">
        <v>140</v>
      </c>
      <c r="D47" s="168" t="s">
        <v>141</v>
      </c>
      <c r="E47" s="168" t="s">
        <v>120</v>
      </c>
      <c r="F47" s="169">
        <v>35.256</v>
      </c>
      <c r="G47" s="170"/>
      <c r="H47" s="170"/>
      <c r="I47" s="170">
        <f>ROUND(F47*(G47+H47),2)</f>
        <v>0</v>
      </c>
      <c r="J47" s="168">
        <f>ROUND(F47*(N47),2)</f>
        <v>354.32</v>
      </c>
      <c r="K47" s="1">
        <f>ROUND(F47*(O47),2)</f>
        <v>0</v>
      </c>
      <c r="L47" s="1">
        <f>ROUND(F47*(G47),2)</f>
        <v>0</v>
      </c>
      <c r="M47" s="1"/>
      <c r="N47" s="1">
        <v>10.050000000000001</v>
      </c>
      <c r="O47" s="1"/>
      <c r="P47" s="167"/>
      <c r="Q47" s="173"/>
      <c r="R47" s="173"/>
      <c r="S47" s="167"/>
      <c r="Z47">
        <v>0</v>
      </c>
    </row>
    <row r="48" spans="1:26" x14ac:dyDescent="0.25">
      <c r="A48" s="156"/>
      <c r="B48" s="156"/>
      <c r="C48" s="156"/>
      <c r="D48" s="156" t="s">
        <v>72</v>
      </c>
      <c r="E48" s="156"/>
      <c r="F48" s="167"/>
      <c r="G48" s="159">
        <f>ROUND((SUM(L46:L47))/1,2)</f>
        <v>0</v>
      </c>
      <c r="H48" s="159">
        <f>ROUND((SUM(M46:M47))/1,2)</f>
        <v>0</v>
      </c>
      <c r="I48" s="159">
        <f>ROUND((SUM(I46:I47))/1,2)</f>
        <v>0</v>
      </c>
      <c r="J48" s="156"/>
      <c r="K48" s="156"/>
      <c r="L48" s="156">
        <f>ROUND((SUM(L46:L47))/1,2)</f>
        <v>0</v>
      </c>
      <c r="M48" s="156">
        <f>ROUND((SUM(M46:M47))/1,2)</f>
        <v>0</v>
      </c>
      <c r="N48" s="156"/>
      <c r="O48" s="156"/>
      <c r="P48" s="174">
        <f>ROUND((SUM(P46:P47))/1,2)</f>
        <v>0</v>
      </c>
      <c r="Q48" s="153"/>
      <c r="R48" s="153"/>
      <c r="S48" s="174">
        <f>ROUND((SUM(S46:S47))/1,2)</f>
        <v>0</v>
      </c>
      <c r="T48" s="153"/>
      <c r="U48" s="153"/>
      <c r="V48" s="153"/>
      <c r="W48" s="153"/>
      <c r="X48" s="153"/>
      <c r="Y48" s="153"/>
      <c r="Z48" s="153"/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66</v>
      </c>
      <c r="E50" s="156"/>
      <c r="F50" s="167"/>
      <c r="G50" s="159">
        <f>ROUND((SUM(L9:L49))/2,2)</f>
        <v>0</v>
      </c>
      <c r="H50" s="159">
        <f>ROUND((SUM(M9:M49))/2,2)</f>
        <v>0</v>
      </c>
      <c r="I50" s="159">
        <f>ROUND((SUM(I9:I49))/2,2)</f>
        <v>0</v>
      </c>
      <c r="J50" s="157"/>
      <c r="K50" s="156"/>
      <c r="L50" s="157">
        <f>ROUND((SUM(L9:L49))/2,2)</f>
        <v>0</v>
      </c>
      <c r="M50" s="157">
        <f>ROUND((SUM(M9:M49))/2,2)</f>
        <v>0</v>
      </c>
      <c r="N50" s="156"/>
      <c r="O50" s="156"/>
      <c r="P50" s="174">
        <f>ROUND((SUM(P9:P49))/2,2)</f>
        <v>0</v>
      </c>
      <c r="S50" s="174">
        <f>ROUND((SUM(S9:S49))/2,2)</f>
        <v>0</v>
      </c>
    </row>
    <row r="51" spans="1:26" x14ac:dyDescent="0.25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6"/>
      <c r="B52" s="156"/>
      <c r="C52" s="156"/>
      <c r="D52" s="2" t="s">
        <v>73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x14ac:dyDescent="0.25">
      <c r="A53" s="156"/>
      <c r="B53" s="156"/>
      <c r="C53" s="156"/>
      <c r="D53" s="156" t="s">
        <v>74</v>
      </c>
      <c r="E53" s="156"/>
      <c r="F53" s="16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3"/>
      <c r="R53" s="153"/>
      <c r="S53" s="156"/>
      <c r="T53" s="153"/>
      <c r="U53" s="153"/>
      <c r="V53" s="153"/>
      <c r="W53" s="153"/>
      <c r="X53" s="153"/>
      <c r="Y53" s="153"/>
      <c r="Z53" s="153"/>
    </row>
    <row r="54" spans="1:26" ht="24.95" customHeight="1" x14ac:dyDescent="0.25">
      <c r="A54" s="171"/>
      <c r="B54" s="168" t="s">
        <v>142</v>
      </c>
      <c r="C54" s="172" t="s">
        <v>143</v>
      </c>
      <c r="D54" s="168" t="s">
        <v>144</v>
      </c>
      <c r="E54" s="168" t="s">
        <v>105</v>
      </c>
      <c r="F54" s="169">
        <v>25.74</v>
      </c>
      <c r="G54" s="170"/>
      <c r="H54" s="170"/>
      <c r="I54" s="170">
        <f>ROUND(F54*(G54+H54),2)</f>
        <v>0</v>
      </c>
      <c r="J54" s="168">
        <f>ROUND(F54*(N54),2)</f>
        <v>131.02000000000001</v>
      </c>
      <c r="K54" s="1">
        <f>ROUND(F54*(O54),2)</f>
        <v>0</v>
      </c>
      <c r="L54" s="1">
        <f>ROUND(F54*(G54),2)</f>
        <v>0</v>
      </c>
      <c r="M54" s="1"/>
      <c r="N54" s="1">
        <v>5.09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145</v>
      </c>
      <c r="C55" s="172" t="s">
        <v>146</v>
      </c>
      <c r="D55" s="168" t="s">
        <v>147</v>
      </c>
      <c r="E55" s="168" t="s">
        <v>105</v>
      </c>
      <c r="F55" s="169">
        <v>29.600999999999999</v>
      </c>
      <c r="G55" s="170"/>
      <c r="H55" s="170"/>
      <c r="I55" s="170">
        <f>ROUND(F55*(G55+H55),2)</f>
        <v>0</v>
      </c>
      <c r="J55" s="168">
        <f>ROUND(F55*(N55),2)</f>
        <v>185.6</v>
      </c>
      <c r="K55" s="1">
        <f>ROUND(F55*(O55),2)</f>
        <v>0</v>
      </c>
      <c r="L55" s="1"/>
      <c r="M55" s="1">
        <f>ROUND(F55*(H55),2)</f>
        <v>0</v>
      </c>
      <c r="N55" s="1">
        <v>6.27</v>
      </c>
      <c r="O55" s="1"/>
      <c r="P55" s="167"/>
      <c r="Q55" s="173"/>
      <c r="R55" s="173"/>
      <c r="S55" s="167"/>
      <c r="Z55">
        <v>0</v>
      </c>
    </row>
    <row r="56" spans="1:26" ht="35.1" customHeight="1" x14ac:dyDescent="0.25">
      <c r="A56" s="171"/>
      <c r="B56" s="168" t="s">
        <v>142</v>
      </c>
      <c r="C56" s="172" t="s">
        <v>148</v>
      </c>
      <c r="D56" s="168" t="s">
        <v>149</v>
      </c>
      <c r="E56" s="168" t="s">
        <v>105</v>
      </c>
      <c r="F56" s="169">
        <v>51.48</v>
      </c>
      <c r="G56" s="170"/>
      <c r="H56" s="170"/>
      <c r="I56" s="170">
        <f>ROUND(F56*(G56+H56),2)</f>
        <v>0</v>
      </c>
      <c r="J56" s="168">
        <f>ROUND(F56*(N56),2)</f>
        <v>217.76</v>
      </c>
      <c r="K56" s="1">
        <f>ROUND(F56*(O56),2)</f>
        <v>0</v>
      </c>
      <c r="L56" s="1">
        <f>ROUND(F56*(G56),2)</f>
        <v>0</v>
      </c>
      <c r="M56" s="1"/>
      <c r="N56" s="1">
        <v>4.2300000000000004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150</v>
      </c>
      <c r="C57" s="172" t="s">
        <v>151</v>
      </c>
      <c r="D57" s="168" t="s">
        <v>152</v>
      </c>
      <c r="E57" s="168" t="s">
        <v>105</v>
      </c>
      <c r="F57" s="169">
        <v>59.201999999999998</v>
      </c>
      <c r="G57" s="170"/>
      <c r="H57" s="170"/>
      <c r="I57" s="170">
        <f>ROUND(F57*(G57+H57),2)</f>
        <v>0</v>
      </c>
      <c r="J57" s="168">
        <f>ROUND(F57*(N57),2)</f>
        <v>59.79</v>
      </c>
      <c r="K57" s="1">
        <f>ROUND(F57*(O57),2)</f>
        <v>0</v>
      </c>
      <c r="L57" s="1"/>
      <c r="M57" s="1">
        <f>ROUND(F57*(H57),2)</f>
        <v>0</v>
      </c>
      <c r="N57" s="1">
        <v>1.01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142</v>
      </c>
      <c r="C58" s="172" t="s">
        <v>153</v>
      </c>
      <c r="D58" s="168" t="s">
        <v>154</v>
      </c>
      <c r="E58" s="168" t="s">
        <v>155</v>
      </c>
      <c r="F58" s="169">
        <v>2.5499999999999998</v>
      </c>
      <c r="G58" s="175"/>
      <c r="H58" s="175"/>
      <c r="I58" s="175">
        <f>ROUND(F58*(G58+H58),2)</f>
        <v>0</v>
      </c>
      <c r="J58" s="168">
        <f>ROUND(F58*(N58),2)</f>
        <v>15.15</v>
      </c>
      <c r="K58" s="1">
        <f>ROUND(F58*(O58),2)</f>
        <v>0</v>
      </c>
      <c r="L58" s="1">
        <f>ROUND(F58*(G58),2)</f>
        <v>0</v>
      </c>
      <c r="M58" s="1"/>
      <c r="N58" s="1">
        <v>5.94</v>
      </c>
      <c r="O58" s="1"/>
      <c r="P58" s="167"/>
      <c r="Q58" s="173"/>
      <c r="R58" s="173"/>
      <c r="S58" s="167"/>
      <c r="Z58">
        <v>0</v>
      </c>
    </row>
    <row r="59" spans="1:26" x14ac:dyDescent="0.25">
      <c r="A59" s="156"/>
      <c r="B59" s="156"/>
      <c r="C59" s="156"/>
      <c r="D59" s="156" t="s">
        <v>74</v>
      </c>
      <c r="E59" s="156"/>
      <c r="F59" s="167"/>
      <c r="G59" s="159">
        <f>ROUND((SUM(L53:L58))/1,2)</f>
        <v>0</v>
      </c>
      <c r="H59" s="159">
        <f>ROUND((SUM(M53:M58))/1,2)</f>
        <v>0</v>
      </c>
      <c r="I59" s="159">
        <f>ROUND((SUM(I53:I58))/1,2)</f>
        <v>0</v>
      </c>
      <c r="J59" s="156"/>
      <c r="K59" s="156"/>
      <c r="L59" s="156">
        <f>ROUND((SUM(L53:L58))/1,2)</f>
        <v>0</v>
      </c>
      <c r="M59" s="156">
        <f>ROUND((SUM(M53:M58))/1,2)</f>
        <v>0</v>
      </c>
      <c r="N59" s="156"/>
      <c r="O59" s="156"/>
      <c r="P59" s="174">
        <f>ROUND((SUM(P53:P58))/1,2)</f>
        <v>0</v>
      </c>
      <c r="Q59" s="153"/>
      <c r="R59" s="153"/>
      <c r="S59" s="174">
        <f>ROUND((SUM(S53:S58))/1,2)</f>
        <v>0</v>
      </c>
      <c r="T59" s="153"/>
      <c r="U59" s="153"/>
      <c r="V59" s="153"/>
      <c r="W59" s="153"/>
      <c r="X59" s="153"/>
      <c r="Y59" s="153"/>
      <c r="Z59" s="153"/>
    </row>
    <row r="60" spans="1:26" x14ac:dyDescent="0.25">
      <c r="A60" s="1"/>
      <c r="B60" s="1"/>
      <c r="C60" s="1"/>
      <c r="D60" s="1"/>
      <c r="E60" s="1"/>
      <c r="F60" s="163"/>
      <c r="G60" s="149"/>
      <c r="H60" s="149"/>
      <c r="I60" s="149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6"/>
      <c r="B61" s="156"/>
      <c r="C61" s="156"/>
      <c r="D61" s="156" t="s">
        <v>75</v>
      </c>
      <c r="E61" s="156"/>
      <c r="F61" s="16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3"/>
      <c r="R61" s="153"/>
      <c r="S61" s="156"/>
      <c r="T61" s="153"/>
      <c r="U61" s="153"/>
      <c r="V61" s="153"/>
      <c r="W61" s="153"/>
      <c r="X61" s="153"/>
      <c r="Y61" s="153"/>
      <c r="Z61" s="153"/>
    </row>
    <row r="62" spans="1:26" ht="24.95" customHeight="1" x14ac:dyDescent="0.25">
      <c r="A62" s="171"/>
      <c r="B62" s="168" t="s">
        <v>156</v>
      </c>
      <c r="C62" s="172" t="s">
        <v>157</v>
      </c>
      <c r="D62" s="168" t="s">
        <v>158</v>
      </c>
      <c r="E62" s="168" t="s">
        <v>105</v>
      </c>
      <c r="F62" s="169">
        <v>38.177</v>
      </c>
      <c r="G62" s="170"/>
      <c r="H62" s="170"/>
      <c r="I62" s="170">
        <f t="shared" ref="I62:I71" si="4">ROUND(F62*(G62+H62),2)</f>
        <v>0</v>
      </c>
      <c r="J62" s="168">
        <f t="shared" ref="J62:J71" si="5">ROUND(F62*(N62),2)</f>
        <v>149.65</v>
      </c>
      <c r="K62" s="1">
        <f t="shared" ref="K62:K71" si="6">ROUND(F62*(O62),2)</f>
        <v>0</v>
      </c>
      <c r="L62" s="1">
        <f>ROUND(F62*(G62),2)</f>
        <v>0</v>
      </c>
      <c r="M62" s="1"/>
      <c r="N62" s="1">
        <v>3.92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145</v>
      </c>
      <c r="C63" s="172" t="s">
        <v>159</v>
      </c>
      <c r="D63" s="168" t="s">
        <v>160</v>
      </c>
      <c r="E63" s="168" t="s">
        <v>135</v>
      </c>
      <c r="F63" s="169">
        <v>137.43700000000001</v>
      </c>
      <c r="G63" s="170"/>
      <c r="H63" s="170"/>
      <c r="I63" s="170">
        <f t="shared" si="4"/>
        <v>0</v>
      </c>
      <c r="J63" s="168">
        <f t="shared" si="5"/>
        <v>98.95</v>
      </c>
      <c r="K63" s="1">
        <f t="shared" si="6"/>
        <v>0</v>
      </c>
      <c r="L63" s="1"/>
      <c r="M63" s="1">
        <f>ROUND(F63*(H63),2)</f>
        <v>0</v>
      </c>
      <c r="N63" s="1">
        <v>0.72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145</v>
      </c>
      <c r="C64" s="172" t="s">
        <v>161</v>
      </c>
      <c r="D64" s="168" t="s">
        <v>162</v>
      </c>
      <c r="E64" s="168" t="s">
        <v>105</v>
      </c>
      <c r="F64" s="169">
        <v>43.904000000000003</v>
      </c>
      <c r="G64" s="170"/>
      <c r="H64" s="170"/>
      <c r="I64" s="170">
        <f t="shared" si="4"/>
        <v>0</v>
      </c>
      <c r="J64" s="168">
        <f t="shared" si="5"/>
        <v>300.74</v>
      </c>
      <c r="K64" s="1">
        <f t="shared" si="6"/>
        <v>0</v>
      </c>
      <c r="L64" s="1"/>
      <c r="M64" s="1">
        <f>ROUND(F64*(H64),2)</f>
        <v>0</v>
      </c>
      <c r="N64" s="1">
        <v>6.85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156</v>
      </c>
      <c r="C65" s="172" t="s">
        <v>163</v>
      </c>
      <c r="D65" s="168" t="s">
        <v>164</v>
      </c>
      <c r="E65" s="168" t="s">
        <v>165</v>
      </c>
      <c r="F65" s="169">
        <v>17.670000000000002</v>
      </c>
      <c r="G65" s="170"/>
      <c r="H65" s="170"/>
      <c r="I65" s="170">
        <f t="shared" si="4"/>
        <v>0</v>
      </c>
      <c r="J65" s="168">
        <f t="shared" si="5"/>
        <v>310.64</v>
      </c>
      <c r="K65" s="1">
        <f t="shared" si="6"/>
        <v>0</v>
      </c>
      <c r="L65" s="1">
        <f>ROUND(F65*(G65),2)</f>
        <v>0</v>
      </c>
      <c r="M65" s="1"/>
      <c r="N65" s="1">
        <v>17.579999999999998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/>
      <c r="B66" s="168" t="s">
        <v>145</v>
      </c>
      <c r="C66" s="172" t="s">
        <v>159</v>
      </c>
      <c r="D66" s="168" t="s">
        <v>160</v>
      </c>
      <c r="E66" s="168" t="s">
        <v>135</v>
      </c>
      <c r="F66" s="169">
        <v>141.36000000000001</v>
      </c>
      <c r="G66" s="170"/>
      <c r="H66" s="170"/>
      <c r="I66" s="170">
        <f t="shared" si="4"/>
        <v>0</v>
      </c>
      <c r="J66" s="168">
        <f t="shared" si="5"/>
        <v>101.78</v>
      </c>
      <c r="K66" s="1">
        <f t="shared" si="6"/>
        <v>0</v>
      </c>
      <c r="L66" s="1"/>
      <c r="M66" s="1">
        <f>ROUND(F66*(H66),2)</f>
        <v>0</v>
      </c>
      <c r="N66" s="1">
        <v>0.72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156</v>
      </c>
      <c r="C67" s="172" t="s">
        <v>166</v>
      </c>
      <c r="D67" s="168" t="s">
        <v>167</v>
      </c>
      <c r="E67" s="168" t="s">
        <v>165</v>
      </c>
      <c r="F67" s="169">
        <v>7.53</v>
      </c>
      <c r="G67" s="170"/>
      <c r="H67" s="170"/>
      <c r="I67" s="170">
        <f t="shared" si="4"/>
        <v>0</v>
      </c>
      <c r="J67" s="168">
        <f t="shared" si="5"/>
        <v>134.56</v>
      </c>
      <c r="K67" s="1">
        <f t="shared" si="6"/>
        <v>0</v>
      </c>
      <c r="L67" s="1">
        <f>ROUND(F67*(G67),2)</f>
        <v>0</v>
      </c>
      <c r="M67" s="1"/>
      <c r="N67" s="1">
        <v>17.87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145</v>
      </c>
      <c r="C68" s="172" t="s">
        <v>159</v>
      </c>
      <c r="D68" s="168" t="s">
        <v>160</v>
      </c>
      <c r="E68" s="168" t="s">
        <v>135</v>
      </c>
      <c r="F68" s="169">
        <v>60.24</v>
      </c>
      <c r="G68" s="170"/>
      <c r="H68" s="170"/>
      <c r="I68" s="170">
        <f t="shared" si="4"/>
        <v>0</v>
      </c>
      <c r="J68" s="168">
        <f t="shared" si="5"/>
        <v>43.37</v>
      </c>
      <c r="K68" s="1">
        <f t="shared" si="6"/>
        <v>0</v>
      </c>
      <c r="L68" s="1"/>
      <c r="M68" s="1">
        <f>ROUND(F68*(H68),2)</f>
        <v>0</v>
      </c>
      <c r="N68" s="1">
        <v>0.72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156</v>
      </c>
      <c r="C69" s="172" t="s">
        <v>168</v>
      </c>
      <c r="D69" s="168" t="s">
        <v>169</v>
      </c>
      <c r="E69" s="168" t="s">
        <v>105</v>
      </c>
      <c r="F69" s="169">
        <v>38.177</v>
      </c>
      <c r="G69" s="170"/>
      <c r="H69" s="170"/>
      <c r="I69" s="170">
        <f t="shared" si="4"/>
        <v>0</v>
      </c>
      <c r="J69" s="168">
        <f t="shared" si="5"/>
        <v>16.03</v>
      </c>
      <c r="K69" s="1">
        <f t="shared" si="6"/>
        <v>0</v>
      </c>
      <c r="L69" s="1">
        <f>ROUND(F69*(G69),2)</f>
        <v>0</v>
      </c>
      <c r="M69" s="1"/>
      <c r="N69" s="1">
        <v>0.42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150</v>
      </c>
      <c r="C70" s="172" t="s">
        <v>151</v>
      </c>
      <c r="D70" s="168" t="s">
        <v>152</v>
      </c>
      <c r="E70" s="168" t="s">
        <v>105</v>
      </c>
      <c r="F70" s="169">
        <v>43.904000000000003</v>
      </c>
      <c r="G70" s="170"/>
      <c r="H70" s="170"/>
      <c r="I70" s="170">
        <f t="shared" si="4"/>
        <v>0</v>
      </c>
      <c r="J70" s="168">
        <f t="shared" si="5"/>
        <v>44.34</v>
      </c>
      <c r="K70" s="1">
        <f t="shared" si="6"/>
        <v>0</v>
      </c>
      <c r="L70" s="1"/>
      <c r="M70" s="1">
        <f>ROUND(F70*(H70),2)</f>
        <v>0</v>
      </c>
      <c r="N70" s="1">
        <v>1.01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156</v>
      </c>
      <c r="C71" s="172" t="s">
        <v>170</v>
      </c>
      <c r="D71" s="168" t="s">
        <v>171</v>
      </c>
      <c r="E71" s="168" t="s">
        <v>155</v>
      </c>
      <c r="F71" s="169">
        <v>2.35</v>
      </c>
      <c r="G71" s="175"/>
      <c r="H71" s="175"/>
      <c r="I71" s="175">
        <f t="shared" si="4"/>
        <v>0</v>
      </c>
      <c r="J71" s="168">
        <f t="shared" si="5"/>
        <v>28.2</v>
      </c>
      <c r="K71" s="1">
        <f t="shared" si="6"/>
        <v>0</v>
      </c>
      <c r="L71" s="1">
        <f>ROUND(F71*(G71),2)</f>
        <v>0</v>
      </c>
      <c r="M71" s="1"/>
      <c r="N71" s="1">
        <v>12</v>
      </c>
      <c r="O71" s="1"/>
      <c r="P71" s="167"/>
      <c r="Q71" s="173"/>
      <c r="R71" s="173"/>
      <c r="S71" s="167"/>
      <c r="Z71">
        <v>0</v>
      </c>
    </row>
    <row r="72" spans="1:26" x14ac:dyDescent="0.25">
      <c r="A72" s="156"/>
      <c r="B72" s="156"/>
      <c r="C72" s="156"/>
      <c r="D72" s="156" t="s">
        <v>75</v>
      </c>
      <c r="E72" s="156"/>
      <c r="F72" s="167"/>
      <c r="G72" s="159">
        <f>ROUND((SUM(L61:L71))/1,2)</f>
        <v>0</v>
      </c>
      <c r="H72" s="159">
        <f>ROUND((SUM(M61:M71))/1,2)</f>
        <v>0</v>
      </c>
      <c r="I72" s="159">
        <f>ROUND((SUM(I61:I71))/1,2)</f>
        <v>0</v>
      </c>
      <c r="J72" s="156"/>
      <c r="K72" s="156"/>
      <c r="L72" s="156">
        <f>ROUND((SUM(L61:L71))/1,2)</f>
        <v>0</v>
      </c>
      <c r="M72" s="156">
        <f>ROUND((SUM(M61:M71))/1,2)</f>
        <v>0</v>
      </c>
      <c r="N72" s="156"/>
      <c r="O72" s="156"/>
      <c r="P72" s="174">
        <f>ROUND((SUM(P61:P71))/1,2)</f>
        <v>0</v>
      </c>
      <c r="Q72" s="153"/>
      <c r="R72" s="153"/>
      <c r="S72" s="174">
        <f>ROUND((SUM(S61:S71))/1,2)</f>
        <v>0</v>
      </c>
      <c r="T72" s="153"/>
      <c r="U72" s="153"/>
      <c r="V72" s="153"/>
      <c r="W72" s="153"/>
      <c r="X72" s="153"/>
      <c r="Y72" s="153"/>
      <c r="Z72" s="153"/>
    </row>
    <row r="73" spans="1:26" x14ac:dyDescent="0.25">
      <c r="A73" s="1"/>
      <c r="B73" s="1"/>
      <c r="C73" s="1"/>
      <c r="D73" s="1"/>
      <c r="E73" s="1"/>
      <c r="F73" s="163"/>
      <c r="G73" s="149"/>
      <c r="H73" s="149"/>
      <c r="I73" s="149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6"/>
      <c r="B74" s="156"/>
      <c r="C74" s="156"/>
      <c r="D74" s="156" t="s">
        <v>76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/>
      <c r="B75" s="168" t="s">
        <v>172</v>
      </c>
      <c r="C75" s="172" t="s">
        <v>173</v>
      </c>
      <c r="D75" s="168" t="s">
        <v>174</v>
      </c>
      <c r="E75" s="168" t="s">
        <v>135</v>
      </c>
      <c r="F75" s="169">
        <v>10</v>
      </c>
      <c r="G75" s="170"/>
      <c r="H75" s="170"/>
      <c r="I75" s="170">
        <f t="shared" ref="I75:I83" si="7">ROUND(F75*(G75+H75),2)</f>
        <v>0</v>
      </c>
      <c r="J75" s="168">
        <f t="shared" ref="J75:J83" si="8">ROUND(F75*(N75),2)</f>
        <v>10.9</v>
      </c>
      <c r="K75" s="1">
        <f t="shared" ref="K75:K83" si="9">ROUND(F75*(O75),2)</f>
        <v>0</v>
      </c>
      <c r="L75" s="1">
        <f>ROUND(F75*(G75),2)</f>
        <v>0</v>
      </c>
      <c r="M75" s="1"/>
      <c r="N75" s="1">
        <v>1.0900000000000001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127</v>
      </c>
      <c r="C76" s="172" t="s">
        <v>175</v>
      </c>
      <c r="D76" s="168" t="s">
        <v>176</v>
      </c>
      <c r="E76" s="168" t="s">
        <v>135</v>
      </c>
      <c r="F76" s="169">
        <v>10</v>
      </c>
      <c r="G76" s="170"/>
      <c r="H76" s="170"/>
      <c r="I76" s="170">
        <f t="shared" si="7"/>
        <v>0</v>
      </c>
      <c r="J76" s="168">
        <f t="shared" si="8"/>
        <v>27</v>
      </c>
      <c r="K76" s="1">
        <f t="shared" si="9"/>
        <v>0</v>
      </c>
      <c r="L76" s="1">
        <f>ROUND(F76*(G76),2)</f>
        <v>0</v>
      </c>
      <c r="M76" s="1"/>
      <c r="N76" s="1">
        <v>2.7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172</v>
      </c>
      <c r="C77" s="172" t="s">
        <v>177</v>
      </c>
      <c r="D77" s="168" t="s">
        <v>178</v>
      </c>
      <c r="E77" s="168" t="s">
        <v>165</v>
      </c>
      <c r="F77" s="169">
        <v>92.91</v>
      </c>
      <c r="G77" s="170"/>
      <c r="H77" s="170"/>
      <c r="I77" s="170">
        <f t="shared" si="7"/>
        <v>0</v>
      </c>
      <c r="J77" s="168">
        <f t="shared" si="8"/>
        <v>536.09</v>
      </c>
      <c r="K77" s="1">
        <f t="shared" si="9"/>
        <v>0</v>
      </c>
      <c r="L77" s="1">
        <f>ROUND(F77*(G77),2)</f>
        <v>0</v>
      </c>
      <c r="M77" s="1"/>
      <c r="N77" s="1">
        <v>5.77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179</v>
      </c>
      <c r="C78" s="172" t="s">
        <v>180</v>
      </c>
      <c r="D78" s="168" t="s">
        <v>181</v>
      </c>
      <c r="E78" s="168" t="s">
        <v>93</v>
      </c>
      <c r="F78" s="169">
        <v>3.6909999999999998</v>
      </c>
      <c r="G78" s="170"/>
      <c r="H78" s="170"/>
      <c r="I78" s="170">
        <f t="shared" si="7"/>
        <v>0</v>
      </c>
      <c r="J78" s="168">
        <f t="shared" si="8"/>
        <v>712.55</v>
      </c>
      <c r="K78" s="1">
        <f t="shared" si="9"/>
        <v>0</v>
      </c>
      <c r="L78" s="1"/>
      <c r="M78" s="1">
        <f>ROUND(F78*(H78),2)</f>
        <v>0</v>
      </c>
      <c r="N78" s="1">
        <v>193.05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/>
      <c r="B79" s="168" t="s">
        <v>127</v>
      </c>
      <c r="C79" s="172" t="s">
        <v>182</v>
      </c>
      <c r="D79" s="168" t="s">
        <v>183</v>
      </c>
      <c r="E79" s="168" t="s">
        <v>105</v>
      </c>
      <c r="F79" s="169">
        <v>37.840000000000003</v>
      </c>
      <c r="G79" s="170"/>
      <c r="H79" s="170"/>
      <c r="I79" s="170">
        <f t="shared" si="7"/>
        <v>0</v>
      </c>
      <c r="J79" s="168">
        <f t="shared" si="8"/>
        <v>111.63</v>
      </c>
      <c r="K79" s="1">
        <f t="shared" si="9"/>
        <v>0</v>
      </c>
      <c r="L79" s="1">
        <f>ROUND(F79*(G79),2)</f>
        <v>0</v>
      </c>
      <c r="M79" s="1"/>
      <c r="N79" s="1">
        <v>2.95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179</v>
      </c>
      <c r="C80" s="172" t="s">
        <v>184</v>
      </c>
      <c r="D80" s="168" t="s">
        <v>185</v>
      </c>
      <c r="E80" s="168" t="s">
        <v>105</v>
      </c>
      <c r="F80" s="169">
        <v>41.624000000000002</v>
      </c>
      <c r="G80" s="170"/>
      <c r="H80" s="170"/>
      <c r="I80" s="170">
        <f t="shared" si="7"/>
        <v>0</v>
      </c>
      <c r="J80" s="168">
        <f t="shared" si="8"/>
        <v>448.29</v>
      </c>
      <c r="K80" s="1">
        <f t="shared" si="9"/>
        <v>0</v>
      </c>
      <c r="L80" s="1"/>
      <c r="M80" s="1">
        <f>ROUND(F80*(H80),2)</f>
        <v>0</v>
      </c>
      <c r="N80" s="1">
        <v>10.77</v>
      </c>
      <c r="O80" s="1"/>
      <c r="P80" s="167"/>
      <c r="Q80" s="173"/>
      <c r="R80" s="173"/>
      <c r="S80" s="167"/>
      <c r="Z80">
        <v>0</v>
      </c>
    </row>
    <row r="81" spans="1:26" ht="35.1" customHeight="1" x14ac:dyDescent="0.25">
      <c r="A81" s="171"/>
      <c r="B81" s="168" t="s">
        <v>172</v>
      </c>
      <c r="C81" s="172" t="s">
        <v>186</v>
      </c>
      <c r="D81" s="168" t="s">
        <v>187</v>
      </c>
      <c r="E81" s="168" t="s">
        <v>93</v>
      </c>
      <c r="F81" s="169">
        <v>3.6909999999999998</v>
      </c>
      <c r="G81" s="170"/>
      <c r="H81" s="170"/>
      <c r="I81" s="170">
        <f t="shared" si="7"/>
        <v>0</v>
      </c>
      <c r="J81" s="168">
        <f t="shared" si="8"/>
        <v>98.22</v>
      </c>
      <c r="K81" s="1">
        <f t="shared" si="9"/>
        <v>0</v>
      </c>
      <c r="L81" s="1">
        <f>ROUND(F81*(G81),2)</f>
        <v>0</v>
      </c>
      <c r="M81" s="1"/>
      <c r="N81" s="1">
        <v>26.61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172</v>
      </c>
      <c r="C82" s="172" t="s">
        <v>188</v>
      </c>
      <c r="D82" s="168" t="s">
        <v>189</v>
      </c>
      <c r="E82" s="168" t="s">
        <v>105</v>
      </c>
      <c r="F82" s="169">
        <v>15</v>
      </c>
      <c r="G82" s="170"/>
      <c r="H82" s="170"/>
      <c r="I82" s="170">
        <f t="shared" si="7"/>
        <v>0</v>
      </c>
      <c r="J82" s="168">
        <f t="shared" si="8"/>
        <v>161.85</v>
      </c>
      <c r="K82" s="1">
        <f t="shared" si="9"/>
        <v>0</v>
      </c>
      <c r="L82" s="1">
        <f>ROUND(F82*(G82),2)</f>
        <v>0</v>
      </c>
      <c r="M82" s="1"/>
      <c r="N82" s="1">
        <v>10.79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/>
      <c r="B83" s="168" t="s">
        <v>172</v>
      </c>
      <c r="C83" s="172" t="s">
        <v>190</v>
      </c>
      <c r="D83" s="168" t="s">
        <v>191</v>
      </c>
      <c r="E83" s="168" t="s">
        <v>155</v>
      </c>
      <c r="F83" s="169">
        <v>4.5</v>
      </c>
      <c r="G83" s="175"/>
      <c r="H83" s="175"/>
      <c r="I83" s="175">
        <f t="shared" si="7"/>
        <v>0</v>
      </c>
      <c r="J83" s="168">
        <f t="shared" si="8"/>
        <v>94.82</v>
      </c>
      <c r="K83" s="1">
        <f t="shared" si="9"/>
        <v>0</v>
      </c>
      <c r="L83" s="1">
        <f>ROUND(F83*(G83),2)</f>
        <v>0</v>
      </c>
      <c r="M83" s="1"/>
      <c r="N83" s="1">
        <v>21.07</v>
      </c>
      <c r="O83" s="1"/>
      <c r="P83" s="167"/>
      <c r="Q83" s="173"/>
      <c r="R83" s="173"/>
      <c r="S83" s="167"/>
      <c r="Z83">
        <v>0</v>
      </c>
    </row>
    <row r="84" spans="1:26" x14ac:dyDescent="0.25">
      <c r="A84" s="156"/>
      <c r="B84" s="156"/>
      <c r="C84" s="156"/>
      <c r="D84" s="156" t="s">
        <v>76</v>
      </c>
      <c r="E84" s="156"/>
      <c r="F84" s="167"/>
      <c r="G84" s="159">
        <f>ROUND((SUM(L74:L83))/1,2)</f>
        <v>0</v>
      </c>
      <c r="H84" s="159">
        <f>ROUND((SUM(M74:M83))/1,2)</f>
        <v>0</v>
      </c>
      <c r="I84" s="159">
        <f>ROUND((SUM(I74:I83))/1,2)</f>
        <v>0</v>
      </c>
      <c r="J84" s="156"/>
      <c r="K84" s="156"/>
      <c r="L84" s="156">
        <f>ROUND((SUM(L74:L83))/1,2)</f>
        <v>0</v>
      </c>
      <c r="M84" s="156">
        <f>ROUND((SUM(M74:M83))/1,2)</f>
        <v>0</v>
      </c>
      <c r="N84" s="156"/>
      <c r="O84" s="156"/>
      <c r="P84" s="174">
        <f>ROUND((SUM(P74:P83))/1,2)</f>
        <v>0</v>
      </c>
      <c r="Q84" s="153"/>
      <c r="R84" s="153"/>
      <c r="S84" s="174">
        <f>ROUND((SUM(S74:S83))/1,2)</f>
        <v>0</v>
      </c>
      <c r="T84" s="153"/>
      <c r="U84" s="153"/>
      <c r="V84" s="153"/>
      <c r="W84" s="153"/>
      <c r="X84" s="153"/>
      <c r="Y84" s="153"/>
      <c r="Z84" s="153"/>
    </row>
    <row r="85" spans="1:26" x14ac:dyDescent="0.25">
      <c r="A85" s="1"/>
      <c r="B85" s="1"/>
      <c r="C85" s="1"/>
      <c r="D85" s="1"/>
      <c r="E85" s="1"/>
      <c r="F85" s="163"/>
      <c r="G85" s="149"/>
      <c r="H85" s="149"/>
      <c r="I85" s="149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6"/>
      <c r="B86" s="156"/>
      <c r="C86" s="156"/>
      <c r="D86" s="156" t="s">
        <v>77</v>
      </c>
      <c r="E86" s="156"/>
      <c r="F86" s="167"/>
      <c r="G86" s="157"/>
      <c r="H86" s="157"/>
      <c r="I86" s="157"/>
      <c r="J86" s="156"/>
      <c r="K86" s="156"/>
      <c r="L86" s="156"/>
      <c r="M86" s="156"/>
      <c r="N86" s="156"/>
      <c r="O86" s="156"/>
      <c r="P86" s="156"/>
      <c r="Q86" s="153"/>
      <c r="R86" s="153"/>
      <c r="S86" s="156"/>
      <c r="T86" s="153"/>
      <c r="U86" s="153"/>
      <c r="V86" s="153"/>
      <c r="W86" s="153"/>
      <c r="X86" s="153"/>
      <c r="Y86" s="153"/>
      <c r="Z86" s="153"/>
    </row>
    <row r="87" spans="1:26" ht="24.95" customHeight="1" x14ac:dyDescent="0.25">
      <c r="A87" s="171"/>
      <c r="B87" s="168" t="s">
        <v>192</v>
      </c>
      <c r="C87" s="172" t="s">
        <v>193</v>
      </c>
      <c r="D87" s="168" t="s">
        <v>194</v>
      </c>
      <c r="E87" s="168" t="s">
        <v>165</v>
      </c>
      <c r="F87" s="169">
        <v>7.53</v>
      </c>
      <c r="G87" s="170"/>
      <c r="H87" s="170"/>
      <c r="I87" s="170">
        <f t="shared" ref="I87:I92" si="10">ROUND(F87*(G87+H87),2)</f>
        <v>0</v>
      </c>
      <c r="J87" s="168">
        <f t="shared" ref="J87:J92" si="11">ROUND(F87*(N87),2)</f>
        <v>86.75</v>
      </c>
      <c r="K87" s="1">
        <f t="shared" ref="K87:K92" si="12">ROUND(F87*(O87),2)</f>
        <v>0</v>
      </c>
      <c r="L87" s="1">
        <f t="shared" ref="L87:L92" si="13">ROUND(F87*(G87),2)</f>
        <v>0</v>
      </c>
      <c r="M87" s="1"/>
      <c r="N87" s="1">
        <v>11.52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192</v>
      </c>
      <c r="C88" s="172" t="s">
        <v>195</v>
      </c>
      <c r="D88" s="168" t="s">
        <v>196</v>
      </c>
      <c r="E88" s="168" t="s">
        <v>135</v>
      </c>
      <c r="F88" s="169">
        <v>1</v>
      </c>
      <c r="G88" s="170"/>
      <c r="H88" s="170"/>
      <c r="I88" s="170">
        <f t="shared" si="10"/>
        <v>0</v>
      </c>
      <c r="J88" s="168">
        <f t="shared" si="11"/>
        <v>8.16</v>
      </c>
      <c r="K88" s="1">
        <f t="shared" si="12"/>
        <v>0</v>
      </c>
      <c r="L88" s="1">
        <f t="shared" si="13"/>
        <v>0</v>
      </c>
      <c r="M88" s="1"/>
      <c r="N88" s="1">
        <v>8.16</v>
      </c>
      <c r="O88" s="1"/>
      <c r="P88" s="167"/>
      <c r="Q88" s="173"/>
      <c r="R88" s="173"/>
      <c r="S88" s="167"/>
      <c r="Z88">
        <v>0</v>
      </c>
    </row>
    <row r="89" spans="1:26" ht="24.95" customHeight="1" x14ac:dyDescent="0.25">
      <c r="A89" s="171"/>
      <c r="B89" s="168" t="s">
        <v>192</v>
      </c>
      <c r="C89" s="172" t="s">
        <v>197</v>
      </c>
      <c r="D89" s="168" t="s">
        <v>198</v>
      </c>
      <c r="E89" s="168" t="s">
        <v>165</v>
      </c>
      <c r="F89" s="169">
        <v>2.64</v>
      </c>
      <c r="G89" s="170"/>
      <c r="H89" s="170"/>
      <c r="I89" s="170">
        <f t="shared" si="10"/>
        <v>0</v>
      </c>
      <c r="J89" s="168">
        <f t="shared" si="11"/>
        <v>25.03</v>
      </c>
      <c r="K89" s="1">
        <f t="shared" si="12"/>
        <v>0</v>
      </c>
      <c r="L89" s="1">
        <f t="shared" si="13"/>
        <v>0</v>
      </c>
      <c r="M89" s="1"/>
      <c r="N89" s="1">
        <v>9.48</v>
      </c>
      <c r="O89" s="1"/>
      <c r="P89" s="167"/>
      <c r="Q89" s="173"/>
      <c r="R89" s="173"/>
      <c r="S89" s="167"/>
      <c r="Z89">
        <v>0</v>
      </c>
    </row>
    <row r="90" spans="1:26" ht="24.95" customHeight="1" x14ac:dyDescent="0.25">
      <c r="A90" s="171"/>
      <c r="B90" s="168" t="s">
        <v>192</v>
      </c>
      <c r="C90" s="172" t="s">
        <v>199</v>
      </c>
      <c r="D90" s="168" t="s">
        <v>200</v>
      </c>
      <c r="E90" s="168" t="s">
        <v>135</v>
      </c>
      <c r="F90" s="169">
        <v>1</v>
      </c>
      <c r="G90" s="170"/>
      <c r="H90" s="170"/>
      <c r="I90" s="170">
        <f t="shared" si="10"/>
        <v>0</v>
      </c>
      <c r="J90" s="168">
        <f t="shared" si="11"/>
        <v>12.21</v>
      </c>
      <c r="K90" s="1">
        <f t="shared" si="12"/>
        <v>0</v>
      </c>
      <c r="L90" s="1">
        <f t="shared" si="13"/>
        <v>0</v>
      </c>
      <c r="M90" s="1"/>
      <c r="N90" s="1">
        <v>12.21</v>
      </c>
      <c r="O90" s="1"/>
      <c r="P90" s="167"/>
      <c r="Q90" s="173"/>
      <c r="R90" s="173"/>
      <c r="S90" s="167"/>
      <c r="Z90">
        <v>0</v>
      </c>
    </row>
    <row r="91" spans="1:26" ht="24.95" customHeight="1" x14ac:dyDescent="0.25">
      <c r="A91" s="171"/>
      <c r="B91" s="168" t="s">
        <v>192</v>
      </c>
      <c r="C91" s="172" t="s">
        <v>201</v>
      </c>
      <c r="D91" s="168" t="s">
        <v>202</v>
      </c>
      <c r="E91" s="168" t="s">
        <v>135</v>
      </c>
      <c r="F91" s="169">
        <v>3</v>
      </c>
      <c r="G91" s="170"/>
      <c r="H91" s="170"/>
      <c r="I91" s="170">
        <f t="shared" si="10"/>
        <v>0</v>
      </c>
      <c r="J91" s="168">
        <f t="shared" si="11"/>
        <v>27.36</v>
      </c>
      <c r="K91" s="1">
        <f t="shared" si="12"/>
        <v>0</v>
      </c>
      <c r="L91" s="1">
        <f t="shared" si="13"/>
        <v>0</v>
      </c>
      <c r="M91" s="1"/>
      <c r="N91" s="1">
        <v>9.1199999999999992</v>
      </c>
      <c r="O91" s="1"/>
      <c r="P91" s="167"/>
      <c r="Q91" s="173"/>
      <c r="R91" s="173"/>
      <c r="S91" s="167"/>
      <c r="Z91">
        <v>0</v>
      </c>
    </row>
    <row r="92" spans="1:26" ht="24.95" customHeight="1" x14ac:dyDescent="0.25">
      <c r="A92" s="171"/>
      <c r="B92" s="168" t="s">
        <v>203</v>
      </c>
      <c r="C92" s="172" t="s">
        <v>204</v>
      </c>
      <c r="D92" s="168" t="s">
        <v>205</v>
      </c>
      <c r="E92" s="168" t="s">
        <v>155</v>
      </c>
      <c r="F92" s="169">
        <v>1.85</v>
      </c>
      <c r="G92" s="175"/>
      <c r="H92" s="175"/>
      <c r="I92" s="175">
        <f t="shared" si="10"/>
        <v>0</v>
      </c>
      <c r="J92" s="168">
        <f t="shared" si="11"/>
        <v>2.96</v>
      </c>
      <c r="K92" s="1">
        <f t="shared" si="12"/>
        <v>0</v>
      </c>
      <c r="L92" s="1">
        <f t="shared" si="13"/>
        <v>0</v>
      </c>
      <c r="M92" s="1"/>
      <c r="N92" s="1">
        <v>1.6</v>
      </c>
      <c r="O92" s="1"/>
      <c r="P92" s="167"/>
      <c r="Q92" s="173"/>
      <c r="R92" s="173"/>
      <c r="S92" s="167"/>
      <c r="Z92">
        <v>0</v>
      </c>
    </row>
    <row r="93" spans="1:26" x14ac:dyDescent="0.25">
      <c r="A93" s="156"/>
      <c r="B93" s="156"/>
      <c r="C93" s="156"/>
      <c r="D93" s="156" t="s">
        <v>77</v>
      </c>
      <c r="E93" s="156"/>
      <c r="F93" s="167"/>
      <c r="G93" s="159">
        <f>ROUND((SUM(L86:L92))/1,2)</f>
        <v>0</v>
      </c>
      <c r="H93" s="159">
        <f>ROUND((SUM(M86:M92))/1,2)</f>
        <v>0</v>
      </c>
      <c r="I93" s="159">
        <f>ROUND((SUM(I86:I92))/1,2)</f>
        <v>0</v>
      </c>
      <c r="J93" s="156"/>
      <c r="K93" s="156"/>
      <c r="L93" s="156">
        <f>ROUND((SUM(L86:L92))/1,2)</f>
        <v>0</v>
      </c>
      <c r="M93" s="156">
        <f>ROUND((SUM(M86:M92))/1,2)</f>
        <v>0</v>
      </c>
      <c r="N93" s="156"/>
      <c r="O93" s="156"/>
      <c r="P93" s="174">
        <f>ROUND((SUM(P86:P92))/1,2)</f>
        <v>0</v>
      </c>
      <c r="Q93" s="153"/>
      <c r="R93" s="153"/>
      <c r="S93" s="174">
        <f>ROUND((SUM(S86:S92))/1,2)</f>
        <v>0</v>
      </c>
      <c r="T93" s="153"/>
      <c r="U93" s="153"/>
      <c r="V93" s="153"/>
      <c r="W93" s="153"/>
      <c r="X93" s="153"/>
      <c r="Y93" s="153"/>
      <c r="Z93" s="153"/>
    </row>
    <row r="94" spans="1:26" x14ac:dyDescent="0.25">
      <c r="A94" s="1"/>
      <c r="B94" s="1"/>
      <c r="C94" s="1"/>
      <c r="D94" s="1"/>
      <c r="E94" s="1"/>
      <c r="F94" s="163"/>
      <c r="G94" s="149"/>
      <c r="H94" s="149"/>
      <c r="I94" s="149"/>
      <c r="J94" s="1"/>
      <c r="K94" s="1"/>
      <c r="L94" s="1"/>
      <c r="M94" s="1"/>
      <c r="N94" s="1"/>
      <c r="O94" s="1"/>
      <c r="P94" s="1"/>
      <c r="S94" s="1"/>
    </row>
    <row r="95" spans="1:26" x14ac:dyDescent="0.25">
      <c r="A95" s="156"/>
      <c r="B95" s="156"/>
      <c r="C95" s="156"/>
      <c r="D95" s="156" t="s">
        <v>78</v>
      </c>
      <c r="E95" s="156"/>
      <c r="F95" s="167"/>
      <c r="G95" s="157"/>
      <c r="H95" s="157"/>
      <c r="I95" s="157"/>
      <c r="J95" s="156"/>
      <c r="K95" s="156"/>
      <c r="L95" s="156"/>
      <c r="M95" s="156"/>
      <c r="N95" s="156"/>
      <c r="O95" s="156"/>
      <c r="P95" s="156"/>
      <c r="Q95" s="153"/>
      <c r="R95" s="153"/>
      <c r="S95" s="156"/>
      <c r="T95" s="153"/>
      <c r="U95" s="153"/>
      <c r="V95" s="153"/>
      <c r="W95" s="153"/>
      <c r="X95" s="153"/>
      <c r="Y95" s="153"/>
      <c r="Z95" s="153"/>
    </row>
    <row r="96" spans="1:26" ht="24.95" customHeight="1" x14ac:dyDescent="0.25">
      <c r="A96" s="171"/>
      <c r="B96" s="168" t="s">
        <v>206</v>
      </c>
      <c r="C96" s="172" t="s">
        <v>207</v>
      </c>
      <c r="D96" s="168" t="s">
        <v>208</v>
      </c>
      <c r="E96" s="168" t="s">
        <v>209</v>
      </c>
      <c r="F96" s="169">
        <v>26.69</v>
      </c>
      <c r="G96" s="170"/>
      <c r="H96" s="170"/>
      <c r="I96" s="170">
        <f>ROUND(F96*(G96+H96),2)</f>
        <v>0</v>
      </c>
      <c r="J96" s="168">
        <f>ROUND(F96*(N96),2)</f>
        <v>101.96</v>
      </c>
      <c r="K96" s="1">
        <f>ROUND(F96*(O96),2)</f>
        <v>0</v>
      </c>
      <c r="L96" s="1">
        <f>ROUND(F96*(G96),2)</f>
        <v>0</v>
      </c>
      <c r="M96" s="1"/>
      <c r="N96" s="1">
        <v>3.82</v>
      </c>
      <c r="O96" s="1"/>
      <c r="P96" s="167"/>
      <c r="Q96" s="173"/>
      <c r="R96" s="173"/>
      <c r="S96" s="167"/>
      <c r="Z96">
        <v>0</v>
      </c>
    </row>
    <row r="97" spans="1:26" ht="24.95" customHeight="1" x14ac:dyDescent="0.25">
      <c r="A97" s="171"/>
      <c r="B97" s="168" t="s">
        <v>127</v>
      </c>
      <c r="C97" s="172" t="s">
        <v>210</v>
      </c>
      <c r="D97" s="168" t="s">
        <v>211</v>
      </c>
      <c r="E97" s="168" t="s">
        <v>209</v>
      </c>
      <c r="F97" s="169">
        <v>26.69</v>
      </c>
      <c r="G97" s="170"/>
      <c r="H97" s="170"/>
      <c r="I97" s="170">
        <f>ROUND(F97*(G97+H97),2)</f>
        <v>0</v>
      </c>
      <c r="J97" s="168">
        <f>ROUND(F97*(N97),2)</f>
        <v>71.8</v>
      </c>
      <c r="K97" s="1">
        <f>ROUND(F97*(O97),2)</f>
        <v>0</v>
      </c>
      <c r="L97" s="1">
        <f>ROUND(F97*(G97),2)</f>
        <v>0</v>
      </c>
      <c r="M97" s="1"/>
      <c r="N97" s="1">
        <v>2.69</v>
      </c>
      <c r="O97" s="1"/>
      <c r="P97" s="167"/>
      <c r="Q97" s="173"/>
      <c r="R97" s="173"/>
      <c r="S97" s="167"/>
      <c r="Z97">
        <v>0</v>
      </c>
    </row>
    <row r="98" spans="1:26" x14ac:dyDescent="0.25">
      <c r="A98" s="156"/>
      <c r="B98" s="156"/>
      <c r="C98" s="156"/>
      <c r="D98" s="156" t="s">
        <v>78</v>
      </c>
      <c r="E98" s="156"/>
      <c r="F98" s="167"/>
      <c r="G98" s="159">
        <f>ROUND((SUM(L95:L97))/1,2)</f>
        <v>0</v>
      </c>
      <c r="H98" s="159">
        <f>ROUND((SUM(M95:M97))/1,2)</f>
        <v>0</v>
      </c>
      <c r="I98" s="159">
        <f>ROUND((SUM(I95:I97))/1,2)</f>
        <v>0</v>
      </c>
      <c r="J98" s="156"/>
      <c r="K98" s="156"/>
      <c r="L98" s="156">
        <f>ROUND((SUM(L95:L97))/1,2)</f>
        <v>0</v>
      </c>
      <c r="M98" s="156">
        <f>ROUND((SUM(M95:M97))/1,2)</f>
        <v>0</v>
      </c>
      <c r="N98" s="156"/>
      <c r="O98" s="156"/>
      <c r="P98" s="174">
        <f>ROUND((SUM(P95:P97))/1,2)</f>
        <v>0</v>
      </c>
      <c r="Q98" s="153"/>
      <c r="R98" s="153"/>
      <c r="S98" s="174">
        <f>ROUND((SUM(S95:S97))/1,2)</f>
        <v>0</v>
      </c>
      <c r="T98" s="153"/>
      <c r="U98" s="153"/>
      <c r="V98" s="153"/>
      <c r="W98" s="153"/>
      <c r="X98" s="153"/>
      <c r="Y98" s="153"/>
      <c r="Z98" s="153"/>
    </row>
    <row r="99" spans="1:26" x14ac:dyDescent="0.25">
      <c r="A99" s="1"/>
      <c r="B99" s="1"/>
      <c r="C99" s="1"/>
      <c r="D99" s="1"/>
      <c r="E99" s="1"/>
      <c r="F99" s="163"/>
      <c r="G99" s="149"/>
      <c r="H99" s="149"/>
      <c r="I99" s="149"/>
      <c r="J99" s="1"/>
      <c r="K99" s="1"/>
      <c r="L99" s="1"/>
      <c r="M99" s="1"/>
      <c r="N99" s="1"/>
      <c r="O99" s="1"/>
      <c r="P99" s="1"/>
      <c r="S99" s="1"/>
    </row>
    <row r="100" spans="1:26" x14ac:dyDescent="0.25">
      <c r="A100" s="156"/>
      <c r="B100" s="156"/>
      <c r="C100" s="156"/>
      <c r="D100" s="156" t="s">
        <v>79</v>
      </c>
      <c r="E100" s="156"/>
      <c r="F100" s="167"/>
      <c r="G100" s="157"/>
      <c r="H100" s="157"/>
      <c r="I100" s="157"/>
      <c r="J100" s="156"/>
      <c r="K100" s="156"/>
      <c r="L100" s="156"/>
      <c r="M100" s="156"/>
      <c r="N100" s="156"/>
      <c r="O100" s="156"/>
      <c r="P100" s="156"/>
      <c r="Q100" s="153"/>
      <c r="R100" s="153"/>
      <c r="S100" s="156"/>
      <c r="T100" s="153"/>
      <c r="U100" s="153"/>
      <c r="V100" s="153"/>
      <c r="W100" s="153"/>
      <c r="X100" s="153"/>
      <c r="Y100" s="153"/>
      <c r="Z100" s="153"/>
    </row>
    <row r="101" spans="1:26" ht="24.95" customHeight="1" x14ac:dyDescent="0.25">
      <c r="A101" s="171"/>
      <c r="B101" s="168" t="s">
        <v>212</v>
      </c>
      <c r="C101" s="172" t="s">
        <v>213</v>
      </c>
      <c r="D101" s="168" t="s">
        <v>214</v>
      </c>
      <c r="E101" s="168" t="s">
        <v>105</v>
      </c>
      <c r="F101" s="169">
        <v>0.48</v>
      </c>
      <c r="G101" s="170"/>
      <c r="H101" s="170"/>
      <c r="I101" s="170">
        <f>ROUND(F101*(G101+H101),2)</f>
        <v>0</v>
      </c>
      <c r="J101" s="168">
        <f>ROUND(F101*(N101),2)</f>
        <v>1.36</v>
      </c>
      <c r="K101" s="1">
        <f>ROUND(F101*(O101),2)</f>
        <v>0</v>
      </c>
      <c r="L101" s="1">
        <f>ROUND(F101*(G101),2)</f>
        <v>0</v>
      </c>
      <c r="M101" s="1"/>
      <c r="N101" s="1">
        <v>2.83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/>
      <c r="B102" s="168" t="s">
        <v>212</v>
      </c>
      <c r="C102" s="172" t="s">
        <v>215</v>
      </c>
      <c r="D102" s="168" t="s">
        <v>216</v>
      </c>
      <c r="E102" s="168" t="s">
        <v>105</v>
      </c>
      <c r="F102" s="169">
        <v>0.48</v>
      </c>
      <c r="G102" s="170"/>
      <c r="H102" s="170"/>
      <c r="I102" s="170">
        <f>ROUND(F102*(G102+H102),2)</f>
        <v>0</v>
      </c>
      <c r="J102" s="168">
        <f>ROUND(F102*(N102),2)</f>
        <v>2.95</v>
      </c>
      <c r="K102" s="1">
        <f>ROUND(F102*(O102),2)</f>
        <v>0</v>
      </c>
      <c r="L102" s="1">
        <f>ROUND(F102*(G102),2)</f>
        <v>0</v>
      </c>
      <c r="M102" s="1"/>
      <c r="N102" s="1">
        <v>6.14</v>
      </c>
      <c r="O102" s="1"/>
      <c r="P102" s="167"/>
      <c r="Q102" s="173"/>
      <c r="R102" s="173"/>
      <c r="S102" s="167"/>
      <c r="Z102">
        <v>0</v>
      </c>
    </row>
    <row r="103" spans="1:26" ht="24.95" customHeight="1" x14ac:dyDescent="0.25">
      <c r="A103" s="171"/>
      <c r="B103" s="168" t="s">
        <v>212</v>
      </c>
      <c r="C103" s="172" t="s">
        <v>217</v>
      </c>
      <c r="D103" s="168" t="s">
        <v>218</v>
      </c>
      <c r="E103" s="168" t="s">
        <v>105</v>
      </c>
      <c r="F103" s="169">
        <v>88.120999999999995</v>
      </c>
      <c r="G103" s="170"/>
      <c r="H103" s="170"/>
      <c r="I103" s="170">
        <f>ROUND(F103*(G103+H103),2)</f>
        <v>0</v>
      </c>
      <c r="J103" s="168">
        <f>ROUND(F103*(N103),2)</f>
        <v>86.36</v>
      </c>
      <c r="K103" s="1">
        <f>ROUND(F103*(O103),2)</f>
        <v>0</v>
      </c>
      <c r="L103" s="1">
        <f>ROUND(F103*(G103),2)</f>
        <v>0</v>
      </c>
      <c r="M103" s="1"/>
      <c r="N103" s="1">
        <v>0.98</v>
      </c>
      <c r="O103" s="1"/>
      <c r="P103" s="167"/>
      <c r="Q103" s="173"/>
      <c r="R103" s="173"/>
      <c r="S103" s="167"/>
      <c r="Z103">
        <v>0</v>
      </c>
    </row>
    <row r="104" spans="1:26" ht="24.95" customHeight="1" x14ac:dyDescent="0.25">
      <c r="A104" s="171"/>
      <c r="B104" s="168" t="s">
        <v>212</v>
      </c>
      <c r="C104" s="172" t="s">
        <v>219</v>
      </c>
      <c r="D104" s="168" t="s">
        <v>220</v>
      </c>
      <c r="E104" s="168" t="s">
        <v>105</v>
      </c>
      <c r="F104" s="169">
        <v>88.120999999999995</v>
      </c>
      <c r="G104" s="170"/>
      <c r="H104" s="170"/>
      <c r="I104" s="170">
        <f>ROUND(F104*(G104+H104),2)</f>
        <v>0</v>
      </c>
      <c r="J104" s="168">
        <f>ROUND(F104*(N104),2)</f>
        <v>154.21</v>
      </c>
      <c r="K104" s="1">
        <f>ROUND(F104*(O104),2)</f>
        <v>0</v>
      </c>
      <c r="L104" s="1">
        <f>ROUND(F104*(G104),2)</f>
        <v>0</v>
      </c>
      <c r="M104" s="1"/>
      <c r="N104" s="1">
        <v>1.75</v>
      </c>
      <c r="O104" s="1"/>
      <c r="P104" s="167"/>
      <c r="Q104" s="173"/>
      <c r="R104" s="173"/>
      <c r="S104" s="167"/>
      <c r="Z104">
        <v>0</v>
      </c>
    </row>
    <row r="105" spans="1:26" ht="24.95" customHeight="1" x14ac:dyDescent="0.25">
      <c r="A105" s="171"/>
      <c r="B105" s="168" t="s">
        <v>212</v>
      </c>
      <c r="C105" s="172" t="s">
        <v>221</v>
      </c>
      <c r="D105" s="168" t="s">
        <v>222</v>
      </c>
      <c r="E105" s="168" t="s">
        <v>105</v>
      </c>
      <c r="F105" s="169">
        <v>88.120999999999995</v>
      </c>
      <c r="G105" s="170"/>
      <c r="H105" s="170"/>
      <c r="I105" s="170">
        <f>ROUND(F105*(G105+H105),2)</f>
        <v>0</v>
      </c>
      <c r="J105" s="168">
        <f>ROUND(F105*(N105),2)</f>
        <v>258.19</v>
      </c>
      <c r="K105" s="1">
        <f>ROUND(F105*(O105),2)</f>
        <v>0</v>
      </c>
      <c r="L105" s="1">
        <f>ROUND(F105*(G105),2)</f>
        <v>0</v>
      </c>
      <c r="M105" s="1"/>
      <c r="N105" s="1">
        <v>2.93</v>
      </c>
      <c r="O105" s="1"/>
      <c r="P105" s="167"/>
      <c r="Q105" s="173"/>
      <c r="R105" s="173"/>
      <c r="S105" s="167"/>
      <c r="Z105">
        <v>0</v>
      </c>
    </row>
    <row r="106" spans="1:26" x14ac:dyDescent="0.25">
      <c r="A106" s="156"/>
      <c r="B106" s="156"/>
      <c r="C106" s="156"/>
      <c r="D106" s="156" t="s">
        <v>79</v>
      </c>
      <c r="E106" s="156"/>
      <c r="F106" s="167"/>
      <c r="G106" s="159">
        <f>ROUND((SUM(L100:L105))/1,2)</f>
        <v>0</v>
      </c>
      <c r="H106" s="159">
        <f>ROUND((SUM(M100:M105))/1,2)</f>
        <v>0</v>
      </c>
      <c r="I106" s="159">
        <f>ROUND((SUM(I100:I105))/1,2)</f>
        <v>0</v>
      </c>
      <c r="J106" s="156"/>
      <c r="K106" s="156"/>
      <c r="L106" s="156">
        <f>ROUND((SUM(L100:L105))/1,2)</f>
        <v>0</v>
      </c>
      <c r="M106" s="156">
        <f>ROUND((SUM(M100:M105))/1,2)</f>
        <v>0</v>
      </c>
      <c r="N106" s="156"/>
      <c r="O106" s="156"/>
      <c r="P106" s="174">
        <f>ROUND((SUM(P100:P105))/1,2)</f>
        <v>0</v>
      </c>
      <c r="S106" s="167">
        <f>ROUND((SUM(S100:S105))/1,2)</f>
        <v>0</v>
      </c>
    </row>
    <row r="107" spans="1:26" x14ac:dyDescent="0.25">
      <c r="A107" s="1"/>
      <c r="B107" s="1"/>
      <c r="C107" s="1"/>
      <c r="D107" s="1"/>
      <c r="E107" s="1"/>
      <c r="F107" s="163"/>
      <c r="G107" s="149"/>
      <c r="H107" s="149"/>
      <c r="I107" s="149"/>
      <c r="J107" s="1"/>
      <c r="K107" s="1"/>
      <c r="L107" s="1"/>
      <c r="M107" s="1"/>
      <c r="N107" s="1"/>
      <c r="O107" s="1"/>
      <c r="P107" s="1"/>
      <c r="S107" s="1"/>
    </row>
    <row r="108" spans="1:26" x14ac:dyDescent="0.25">
      <c r="A108" s="156"/>
      <c r="B108" s="156"/>
      <c r="C108" s="156"/>
      <c r="D108" s="2" t="s">
        <v>73</v>
      </c>
      <c r="E108" s="156"/>
      <c r="F108" s="167"/>
      <c r="G108" s="159">
        <f>ROUND((SUM(L52:L107))/2,2)</f>
        <v>0</v>
      </c>
      <c r="H108" s="159">
        <f>ROUND((SUM(M52:M107))/2,2)</f>
        <v>0</v>
      </c>
      <c r="I108" s="159">
        <f>ROUND((SUM(I52:I107))/2,2)</f>
        <v>0</v>
      </c>
      <c r="J108" s="156"/>
      <c r="K108" s="156"/>
      <c r="L108" s="156">
        <f>ROUND((SUM(L52:L107))/2,2)</f>
        <v>0</v>
      </c>
      <c r="M108" s="156">
        <f>ROUND((SUM(M52:M107))/2,2)</f>
        <v>0</v>
      </c>
      <c r="N108" s="156"/>
      <c r="O108" s="156"/>
      <c r="P108" s="174">
        <f>ROUND((SUM(P52:P107))/2,2)</f>
        <v>0</v>
      </c>
      <c r="S108" s="174">
        <f>ROUND((SUM(S52:S107))/2,2)</f>
        <v>0</v>
      </c>
    </row>
    <row r="109" spans="1:26" x14ac:dyDescent="0.25">
      <c r="A109" s="176"/>
      <c r="B109" s="176" t="s">
        <v>12</v>
      </c>
      <c r="C109" s="176"/>
      <c r="D109" s="176"/>
      <c r="E109" s="176"/>
      <c r="F109" s="177" t="s">
        <v>80</v>
      </c>
      <c r="G109" s="178">
        <f>ROUND((SUM(L9:L108))/3,2)</f>
        <v>0</v>
      </c>
      <c r="H109" s="178">
        <f>ROUND((SUM(M9:M108))/3,2)</f>
        <v>0</v>
      </c>
      <c r="I109" s="178">
        <f>ROUND((SUM(I9:I108))/3,2)</f>
        <v>0</v>
      </c>
      <c r="J109" s="176"/>
      <c r="K109" s="176">
        <f>ROUND((SUM(K9:K108)),2)</f>
        <v>0</v>
      </c>
      <c r="L109" s="176">
        <f>ROUND((SUM(L9:L108))/3,2)</f>
        <v>0</v>
      </c>
      <c r="M109" s="176">
        <f>ROUND((SUM(M9:M108))/3,2)</f>
        <v>0</v>
      </c>
      <c r="N109" s="176"/>
      <c r="O109" s="176"/>
      <c r="P109" s="177">
        <f>ROUND((SUM(P9:P108))/3,2)</f>
        <v>0</v>
      </c>
      <c r="S109" s="177">
        <f>ROUND((SUM(S9:S108))/3,2)</f>
        <v>0</v>
      </c>
      <c r="Z109">
        <f>(SUM(Z9:Z108))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Dlhé Klčovo / SO 01 - Prístrešok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223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11531'!B20</f>
        <v>0</v>
      </c>
      <c r="E16" s="97">
        <f>'Rekap 11531'!C20</f>
        <v>0</v>
      </c>
      <c r="F16" s="106">
        <f>'Rekap 11531'!D20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11531'!B32</f>
        <v>0</v>
      </c>
      <c r="E17" s="76">
        <f>'Rekap 11531'!C32</f>
        <v>0</v>
      </c>
      <c r="F17" s="81">
        <f>'Rekap 11531'!D32</f>
        <v>0</v>
      </c>
      <c r="G17" s="61">
        <v>7</v>
      </c>
      <c r="H17" s="116" t="s">
        <v>37</v>
      </c>
      <c r="I17" s="129"/>
      <c r="J17" s="127">
        <f>'SO 11531'!Z150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11531'!K9:'SO 11531'!K149)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11531'!K9:'SO 11531'!K149)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24</v>
      </c>
      <c r="B1" s="144"/>
      <c r="C1" s="144"/>
      <c r="D1" s="145" t="s">
        <v>21</v>
      </c>
      <c r="E1" s="144"/>
      <c r="F1" s="144"/>
      <c r="W1">
        <v>30.126000000000001</v>
      </c>
    </row>
    <row r="2" spans="1:26" x14ac:dyDescent="0.25">
      <c r="A2" s="145" t="s">
        <v>28</v>
      </c>
      <c r="B2" s="144"/>
      <c r="C2" s="144"/>
      <c r="D2" s="145" t="s">
        <v>19</v>
      </c>
      <c r="E2" s="144"/>
      <c r="F2" s="144"/>
    </row>
    <row r="3" spans="1:26" x14ac:dyDescent="0.25">
      <c r="A3" s="145" t="s">
        <v>27</v>
      </c>
      <c r="B3" s="144"/>
      <c r="C3" s="144"/>
      <c r="D3" s="145" t="s">
        <v>64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223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65</v>
      </c>
      <c r="B8" s="144"/>
      <c r="C8" s="144"/>
      <c r="D8" s="144"/>
      <c r="E8" s="144"/>
      <c r="F8" s="144"/>
    </row>
    <row r="9" spans="1:26" x14ac:dyDescent="0.25">
      <c r="A9" s="147" t="s">
        <v>61</v>
      </c>
      <c r="B9" s="147" t="s">
        <v>55</v>
      </c>
      <c r="C9" s="147" t="s">
        <v>56</v>
      </c>
      <c r="D9" s="147" t="s">
        <v>33</v>
      </c>
      <c r="E9" s="147" t="s">
        <v>62</v>
      </c>
      <c r="F9" s="147" t="s">
        <v>63</v>
      </c>
    </row>
    <row r="10" spans="1:26" x14ac:dyDescent="0.25">
      <c r="A10" s="154" t="s">
        <v>66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67</v>
      </c>
      <c r="B11" s="157">
        <f>'SO 11531'!L14</f>
        <v>0</v>
      </c>
      <c r="C11" s="157">
        <f>'SO 11531'!M14</f>
        <v>0</v>
      </c>
      <c r="D11" s="157">
        <f>'SO 11531'!I14</f>
        <v>0</v>
      </c>
      <c r="E11" s="158">
        <f>'SO 11531'!P14</f>
        <v>0</v>
      </c>
      <c r="F11" s="158">
        <f>'SO 11531'!S14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68</v>
      </c>
      <c r="B12" s="157">
        <f>'SO 11531'!L26</f>
        <v>0</v>
      </c>
      <c r="C12" s="157">
        <f>'SO 11531'!M26</f>
        <v>0</v>
      </c>
      <c r="D12" s="157">
        <f>'SO 11531'!I26</f>
        <v>0</v>
      </c>
      <c r="E12" s="158">
        <f>'SO 11531'!P26</f>
        <v>0</v>
      </c>
      <c r="F12" s="158">
        <f>'SO 11531'!S26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69</v>
      </c>
      <c r="B13" s="157">
        <f>'SO 11531'!L32</f>
        <v>0</v>
      </c>
      <c r="C13" s="157">
        <f>'SO 11531'!M32</f>
        <v>0</v>
      </c>
      <c r="D13" s="157">
        <f>'SO 11531'!I32</f>
        <v>0</v>
      </c>
      <c r="E13" s="158">
        <f>'SO 11531'!P32</f>
        <v>0</v>
      </c>
      <c r="F13" s="158">
        <f>'SO 11531'!S32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224</v>
      </c>
      <c r="B14" s="157">
        <f>'SO 11531'!L39</f>
        <v>0</v>
      </c>
      <c r="C14" s="157">
        <f>'SO 11531'!M39</f>
        <v>0</v>
      </c>
      <c r="D14" s="157">
        <f>'SO 11531'!I39</f>
        <v>0</v>
      </c>
      <c r="E14" s="158">
        <f>'SO 11531'!P39</f>
        <v>0</v>
      </c>
      <c r="F14" s="158">
        <f>'SO 11531'!S39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225</v>
      </c>
      <c r="B15" s="157">
        <f>'SO 11531'!L44</f>
        <v>0</v>
      </c>
      <c r="C15" s="157">
        <f>'SO 11531'!M44</f>
        <v>0</v>
      </c>
      <c r="D15" s="157">
        <f>'SO 11531'!I44</f>
        <v>0</v>
      </c>
      <c r="E15" s="158">
        <f>'SO 11531'!P44</f>
        <v>0</v>
      </c>
      <c r="F15" s="158">
        <f>'SO 11531'!S44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70</v>
      </c>
      <c r="B16" s="157">
        <f>'SO 11531'!L55</f>
        <v>0</v>
      </c>
      <c r="C16" s="157">
        <f>'SO 11531'!M55</f>
        <v>0</v>
      </c>
      <c r="D16" s="157">
        <f>'SO 11531'!I55</f>
        <v>0</v>
      </c>
      <c r="E16" s="158">
        <f>'SO 11531'!P55</f>
        <v>0</v>
      </c>
      <c r="F16" s="158">
        <f>'SO 11531'!S55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71</v>
      </c>
      <c r="B17" s="157">
        <f>'SO 11531'!L60</f>
        <v>0</v>
      </c>
      <c r="C17" s="157">
        <f>'SO 11531'!M60</f>
        <v>0</v>
      </c>
      <c r="D17" s="157">
        <f>'SO 11531'!I60</f>
        <v>0</v>
      </c>
      <c r="E17" s="158">
        <f>'SO 11531'!P60</f>
        <v>0</v>
      </c>
      <c r="F17" s="158">
        <f>'SO 11531'!S60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226</v>
      </c>
      <c r="B18" s="157">
        <f>'SO 11531'!L65</f>
        <v>0</v>
      </c>
      <c r="C18" s="157">
        <f>'SO 11531'!M65</f>
        <v>0</v>
      </c>
      <c r="D18" s="157">
        <f>'SO 11531'!I65</f>
        <v>0</v>
      </c>
      <c r="E18" s="158">
        <f>'SO 11531'!P65</f>
        <v>0</v>
      </c>
      <c r="F18" s="158">
        <f>'SO 11531'!S65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72</v>
      </c>
      <c r="B19" s="157">
        <f>'SO 11531'!L69</f>
        <v>0</v>
      </c>
      <c r="C19" s="157">
        <f>'SO 11531'!M69</f>
        <v>0</v>
      </c>
      <c r="D19" s="157">
        <f>'SO 11531'!I69</f>
        <v>0</v>
      </c>
      <c r="E19" s="158">
        <f>'SO 11531'!P69</f>
        <v>0</v>
      </c>
      <c r="F19" s="158">
        <f>'SO 11531'!S69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66</v>
      </c>
      <c r="B20" s="159">
        <f>'SO 11531'!L71</f>
        <v>0</v>
      </c>
      <c r="C20" s="159">
        <f>'SO 11531'!M71</f>
        <v>0</v>
      </c>
      <c r="D20" s="159">
        <f>'SO 11531'!I71</f>
        <v>0</v>
      </c>
      <c r="E20" s="160">
        <f>'SO 11531'!P71</f>
        <v>0</v>
      </c>
      <c r="F20" s="160">
        <f>'SO 11531'!S71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73</v>
      </c>
      <c r="B22" s="159"/>
      <c r="C22" s="157"/>
      <c r="D22" s="157"/>
      <c r="E22" s="158"/>
      <c r="F22" s="158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74</v>
      </c>
      <c r="B23" s="157">
        <f>'SO 11531'!L84</f>
        <v>0</v>
      </c>
      <c r="C23" s="157">
        <f>'SO 11531'!M84</f>
        <v>0</v>
      </c>
      <c r="D23" s="157">
        <f>'SO 11531'!I84</f>
        <v>0</v>
      </c>
      <c r="E23" s="158">
        <f>'SO 11531'!P84</f>
        <v>0</v>
      </c>
      <c r="F23" s="158">
        <f>'SO 11531'!S84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75</v>
      </c>
      <c r="B24" s="157">
        <f>'SO 11531'!L97</f>
        <v>0</v>
      </c>
      <c r="C24" s="157">
        <f>'SO 11531'!M97</f>
        <v>0</v>
      </c>
      <c r="D24" s="157">
        <f>'SO 11531'!I97</f>
        <v>0</v>
      </c>
      <c r="E24" s="158">
        <f>'SO 11531'!P97</f>
        <v>0</v>
      </c>
      <c r="F24" s="158">
        <f>'SO 11531'!S97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76</v>
      </c>
      <c r="B25" s="157">
        <f>'SO 11531'!L107</f>
        <v>0</v>
      </c>
      <c r="C25" s="157">
        <f>'SO 11531'!M107</f>
        <v>0</v>
      </c>
      <c r="D25" s="157">
        <f>'SO 11531'!I107</f>
        <v>0</v>
      </c>
      <c r="E25" s="158">
        <f>'SO 11531'!P107</f>
        <v>0</v>
      </c>
      <c r="F25" s="158">
        <f>'SO 11531'!S107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227</v>
      </c>
      <c r="B26" s="157">
        <f>'SO 11531'!L112</f>
        <v>0</v>
      </c>
      <c r="C26" s="157">
        <f>'SO 11531'!M112</f>
        <v>0</v>
      </c>
      <c r="D26" s="157">
        <f>'SO 11531'!I112</f>
        <v>0</v>
      </c>
      <c r="E26" s="158">
        <f>'SO 11531'!P112</f>
        <v>0</v>
      </c>
      <c r="F26" s="158">
        <f>'SO 11531'!S112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77</v>
      </c>
      <c r="B27" s="157">
        <f>'SO 11531'!L121</f>
        <v>0</v>
      </c>
      <c r="C27" s="157">
        <f>'SO 11531'!M121</f>
        <v>0</v>
      </c>
      <c r="D27" s="157">
        <f>'SO 11531'!I121</f>
        <v>0</v>
      </c>
      <c r="E27" s="158">
        <f>'SO 11531'!P121</f>
        <v>0</v>
      </c>
      <c r="F27" s="158">
        <f>'SO 11531'!S121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228</v>
      </c>
      <c r="B28" s="157">
        <f>'SO 11531'!L132</f>
        <v>0</v>
      </c>
      <c r="C28" s="157">
        <f>'SO 11531'!M132</f>
        <v>0</v>
      </c>
      <c r="D28" s="157">
        <f>'SO 11531'!I132</f>
        <v>0</v>
      </c>
      <c r="E28" s="158">
        <f>'SO 11531'!P132</f>
        <v>0</v>
      </c>
      <c r="F28" s="158">
        <f>'SO 11531'!S132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78</v>
      </c>
      <c r="B29" s="157">
        <f>'SO 11531'!L138</f>
        <v>0</v>
      </c>
      <c r="C29" s="157">
        <f>'SO 11531'!M138</f>
        <v>0</v>
      </c>
      <c r="D29" s="157">
        <f>'SO 11531'!I138</f>
        <v>0</v>
      </c>
      <c r="E29" s="158">
        <f>'SO 11531'!P138</f>
        <v>0</v>
      </c>
      <c r="F29" s="158">
        <f>'SO 11531'!S138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79</v>
      </c>
      <c r="B30" s="157">
        <f>'SO 11531'!L142</f>
        <v>0</v>
      </c>
      <c r="C30" s="157">
        <f>'SO 11531'!M142</f>
        <v>0</v>
      </c>
      <c r="D30" s="157">
        <f>'SO 11531'!I142</f>
        <v>0</v>
      </c>
      <c r="E30" s="158">
        <f>'SO 11531'!P142</f>
        <v>0</v>
      </c>
      <c r="F30" s="158">
        <f>'SO 11531'!S142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229</v>
      </c>
      <c r="B31" s="157">
        <f>'SO 11531'!L147</f>
        <v>0</v>
      </c>
      <c r="C31" s="157">
        <f>'SO 11531'!M147</f>
        <v>0</v>
      </c>
      <c r="D31" s="157">
        <f>'SO 11531'!I147</f>
        <v>0</v>
      </c>
      <c r="E31" s="158">
        <f>'SO 11531'!P147</f>
        <v>0</v>
      </c>
      <c r="F31" s="158">
        <f>'SO 11531'!S147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2" t="s">
        <v>73</v>
      </c>
      <c r="B32" s="159">
        <f>'SO 11531'!L149</f>
        <v>0</v>
      </c>
      <c r="C32" s="159">
        <f>'SO 11531'!M149</f>
        <v>0</v>
      </c>
      <c r="D32" s="159">
        <f>'SO 11531'!I149</f>
        <v>0</v>
      </c>
      <c r="E32" s="160">
        <f>'SO 11531'!P149</f>
        <v>0</v>
      </c>
      <c r="F32" s="160">
        <f>'SO 11531'!S149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49"/>
      <c r="C33" s="149"/>
      <c r="D33" s="149"/>
      <c r="E33" s="148"/>
      <c r="F33" s="148"/>
    </row>
    <row r="34" spans="1:26" x14ac:dyDescent="0.25">
      <c r="A34" s="2" t="s">
        <v>80</v>
      </c>
      <c r="B34" s="159">
        <f>'SO 11531'!L150</f>
        <v>0</v>
      </c>
      <c r="C34" s="159">
        <f>'SO 11531'!M150</f>
        <v>0</v>
      </c>
      <c r="D34" s="159">
        <f>'SO 11531'!I150</f>
        <v>0</v>
      </c>
      <c r="E34" s="160">
        <f>'SO 11531'!P150</f>
        <v>0</v>
      </c>
      <c r="F34" s="160">
        <f>'SO 11531'!S150</f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1"/>
      <c r="B35" s="149"/>
      <c r="C35" s="149"/>
      <c r="D35" s="149"/>
      <c r="E35" s="148"/>
      <c r="F35" s="148"/>
    </row>
    <row r="36" spans="1:26" x14ac:dyDescent="0.25">
      <c r="A36" s="1"/>
      <c r="B36" s="149"/>
      <c r="C36" s="149"/>
      <c r="D36" s="149"/>
      <c r="E36" s="148"/>
      <c r="F36" s="148"/>
    </row>
    <row r="37" spans="1:26" x14ac:dyDescent="0.25">
      <c r="A37" s="1"/>
      <c r="B37" s="149"/>
      <c r="C37" s="149"/>
      <c r="D37" s="149"/>
      <c r="E37" s="148"/>
      <c r="F37" s="148"/>
    </row>
    <row r="38" spans="1:26" x14ac:dyDescent="0.25">
      <c r="A38" s="1"/>
      <c r="B38" s="149"/>
      <c r="C38" s="149"/>
      <c r="D38" s="149"/>
      <c r="E38" s="148"/>
      <c r="F38" s="148"/>
    </row>
    <row r="39" spans="1:26" x14ac:dyDescent="0.25">
      <c r="A39" s="1"/>
      <c r="B39" s="149"/>
      <c r="C39" s="149"/>
      <c r="D39" s="149"/>
      <c r="E39" s="148"/>
      <c r="F39" s="148"/>
    </row>
    <row r="40" spans="1:26" x14ac:dyDescent="0.25">
      <c r="A40" s="1"/>
      <c r="B40" s="149"/>
      <c r="C40" s="149"/>
      <c r="D40" s="149"/>
      <c r="E40" s="148"/>
      <c r="F40" s="148"/>
    </row>
    <row r="41" spans="1:26" x14ac:dyDescent="0.25">
      <c r="A41" s="1"/>
      <c r="B41" s="149"/>
      <c r="C41" s="149"/>
      <c r="D41" s="149"/>
      <c r="E41" s="148"/>
      <c r="F41" s="148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49"/>
      <c r="C79" s="149"/>
      <c r="D79" s="149"/>
      <c r="E79" s="148"/>
      <c r="F79" s="148"/>
    </row>
    <row r="80" spans="1:6" x14ac:dyDescent="0.25">
      <c r="A80" s="1"/>
      <c r="B80" s="149"/>
      <c r="C80" s="149"/>
      <c r="D80" s="149"/>
      <c r="E80" s="148"/>
      <c r="F80" s="148"/>
    </row>
    <row r="81" spans="1:6" x14ac:dyDescent="0.25">
      <c r="A81" s="1"/>
      <c r="B81" s="149"/>
      <c r="C81" s="149"/>
      <c r="D81" s="149"/>
      <c r="E81" s="148"/>
      <c r="F81" s="148"/>
    </row>
    <row r="82" spans="1:6" x14ac:dyDescent="0.25">
      <c r="A82" s="1"/>
      <c r="B82" s="149"/>
      <c r="C82" s="149"/>
      <c r="D82" s="149"/>
      <c r="E82" s="148"/>
      <c r="F82" s="148"/>
    </row>
    <row r="83" spans="1:6" x14ac:dyDescent="0.25">
      <c r="A83" s="1"/>
      <c r="B83" s="149"/>
      <c r="C83" s="149"/>
      <c r="D83" s="149"/>
      <c r="E83" s="148"/>
      <c r="F83" s="148"/>
    </row>
    <row r="84" spans="1:6" x14ac:dyDescent="0.25">
      <c r="A84" s="1"/>
      <c r="B84" s="149"/>
      <c r="C84" s="149"/>
      <c r="D84" s="149"/>
      <c r="E84" s="148"/>
      <c r="F84" s="148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workbookViewId="0">
      <pane ySplit="8" topLeftCell="A137" activePane="bottomLeft" state="frozen"/>
      <selection pane="bottomLeft" activeCell="G145" sqref="G145:H14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55</v>
      </c>
      <c r="H8" s="164" t="s">
        <v>56</v>
      </c>
      <c r="I8" s="164" t="s">
        <v>87</v>
      </c>
      <c r="J8" s="164"/>
      <c r="K8" s="164"/>
      <c r="L8" s="164"/>
      <c r="M8" s="164"/>
      <c r="N8" s="164"/>
      <c r="O8" s="164"/>
      <c r="P8" s="164" t="s">
        <v>88</v>
      </c>
      <c r="Q8" s="161"/>
      <c r="R8" s="161"/>
      <c r="S8" s="164" t="s">
        <v>89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66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67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90</v>
      </c>
      <c r="C11" s="172" t="s">
        <v>91</v>
      </c>
      <c r="D11" s="168" t="s">
        <v>92</v>
      </c>
      <c r="E11" s="168" t="s">
        <v>93</v>
      </c>
      <c r="F11" s="169">
        <v>8.2799999999999994</v>
      </c>
      <c r="G11" s="170"/>
      <c r="H11" s="170"/>
      <c r="I11" s="170">
        <f>ROUND(F11*(G11+H11),2)</f>
        <v>0</v>
      </c>
      <c r="J11" s="168">
        <f>ROUND(F11*(N11),2)</f>
        <v>180.5</v>
      </c>
      <c r="K11" s="1">
        <f>ROUND(F11*(O11),2)</f>
        <v>0</v>
      </c>
      <c r="L11" s="1">
        <f>ROUND(F11*(G11),2)</f>
        <v>0</v>
      </c>
      <c r="M11" s="1"/>
      <c r="N11" s="1">
        <v>21.8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90</v>
      </c>
      <c r="C12" s="172" t="s">
        <v>94</v>
      </c>
      <c r="D12" s="168" t="s">
        <v>95</v>
      </c>
      <c r="E12" s="168" t="s">
        <v>93</v>
      </c>
      <c r="F12" s="169">
        <v>8.2799999999999994</v>
      </c>
      <c r="G12" s="170"/>
      <c r="H12" s="170"/>
      <c r="I12" s="170">
        <f>ROUND(F12*(G12+H12),2)</f>
        <v>0</v>
      </c>
      <c r="J12" s="168">
        <f>ROUND(F12*(N12),2)</f>
        <v>14.24</v>
      </c>
      <c r="K12" s="1">
        <f>ROUND(F12*(O12),2)</f>
        <v>0</v>
      </c>
      <c r="L12" s="1">
        <f>ROUND(F12*(G12),2)</f>
        <v>0</v>
      </c>
      <c r="M12" s="1"/>
      <c r="N12" s="1">
        <v>1.72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90</v>
      </c>
      <c r="C13" s="172" t="s">
        <v>96</v>
      </c>
      <c r="D13" s="168" t="s">
        <v>97</v>
      </c>
      <c r="E13" s="168" t="s">
        <v>93</v>
      </c>
      <c r="F13" s="169">
        <v>8.2799999999999994</v>
      </c>
      <c r="G13" s="170"/>
      <c r="H13" s="170"/>
      <c r="I13" s="170">
        <f>ROUND(F13*(G13+H13),2)</f>
        <v>0</v>
      </c>
      <c r="J13" s="168">
        <f>ROUND(F13*(N13),2)</f>
        <v>7.7</v>
      </c>
      <c r="K13" s="1">
        <f>ROUND(F13*(O13),2)</f>
        <v>0</v>
      </c>
      <c r="L13" s="1">
        <f>ROUND(F13*(G13),2)</f>
        <v>0</v>
      </c>
      <c r="M13" s="1"/>
      <c r="N13" s="1">
        <v>0.93</v>
      </c>
      <c r="O13" s="1"/>
      <c r="P13" s="167"/>
      <c r="Q13" s="173"/>
      <c r="R13" s="173"/>
      <c r="S13" s="167"/>
      <c r="Z13">
        <v>0</v>
      </c>
    </row>
    <row r="14" spans="1:26" x14ac:dyDescent="0.25">
      <c r="A14" s="156"/>
      <c r="B14" s="156"/>
      <c r="C14" s="156"/>
      <c r="D14" s="156" t="s">
        <v>67</v>
      </c>
      <c r="E14" s="156"/>
      <c r="F14" s="167"/>
      <c r="G14" s="159">
        <f>ROUND((SUM(L10:L13))/1,2)</f>
        <v>0</v>
      </c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0</v>
      </c>
      <c r="Q14" s="153"/>
      <c r="R14" s="153"/>
      <c r="S14" s="174">
        <f>ROUND((SUM(S10:S13))/1,2)</f>
        <v>0</v>
      </c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156" t="s">
        <v>68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ht="24.95" customHeight="1" x14ac:dyDescent="0.25">
      <c r="A17" s="171"/>
      <c r="B17" s="168" t="s">
        <v>98</v>
      </c>
      <c r="C17" s="172" t="s">
        <v>99</v>
      </c>
      <c r="D17" s="168" t="s">
        <v>100</v>
      </c>
      <c r="E17" s="168" t="s">
        <v>93</v>
      </c>
      <c r="F17" s="169">
        <v>2.7120000000000002</v>
      </c>
      <c r="G17" s="170"/>
      <c r="H17" s="170"/>
      <c r="I17" s="170">
        <f t="shared" ref="I17:I25" si="0">ROUND(F17*(G17+H17),2)</f>
        <v>0</v>
      </c>
      <c r="J17" s="168">
        <f t="shared" ref="J17:J25" si="1">ROUND(F17*(N17),2)</f>
        <v>73.41</v>
      </c>
      <c r="K17" s="1">
        <f t="shared" ref="K17:K25" si="2">ROUND(F17*(O17),2)</f>
        <v>0</v>
      </c>
      <c r="L17" s="1">
        <f t="shared" ref="L17:L25" si="3">ROUND(F17*(G17),2)</f>
        <v>0</v>
      </c>
      <c r="M17" s="1"/>
      <c r="N17" s="1">
        <v>27.07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98</v>
      </c>
      <c r="C18" s="172" t="s">
        <v>101</v>
      </c>
      <c r="D18" s="168" t="s">
        <v>102</v>
      </c>
      <c r="E18" s="168" t="s">
        <v>93</v>
      </c>
      <c r="F18" s="169">
        <v>2.4900000000000002</v>
      </c>
      <c r="G18" s="170"/>
      <c r="H18" s="170"/>
      <c r="I18" s="170">
        <f t="shared" si="0"/>
        <v>0</v>
      </c>
      <c r="J18" s="168">
        <f t="shared" si="1"/>
        <v>181.22</v>
      </c>
      <c r="K18" s="1">
        <f t="shared" si="2"/>
        <v>0</v>
      </c>
      <c r="L18" s="1">
        <f t="shared" si="3"/>
        <v>0</v>
      </c>
      <c r="M18" s="1"/>
      <c r="N18" s="1">
        <v>72.78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98</v>
      </c>
      <c r="C19" s="172" t="s">
        <v>103</v>
      </c>
      <c r="D19" s="168" t="s">
        <v>104</v>
      </c>
      <c r="E19" s="168" t="s">
        <v>105</v>
      </c>
      <c r="F19" s="169">
        <v>1.976</v>
      </c>
      <c r="G19" s="170"/>
      <c r="H19" s="170"/>
      <c r="I19" s="170">
        <f t="shared" si="0"/>
        <v>0</v>
      </c>
      <c r="J19" s="168">
        <f t="shared" si="1"/>
        <v>21.87</v>
      </c>
      <c r="K19" s="1">
        <f t="shared" si="2"/>
        <v>0</v>
      </c>
      <c r="L19" s="1">
        <f t="shared" si="3"/>
        <v>0</v>
      </c>
      <c r="M19" s="1"/>
      <c r="N19" s="1">
        <v>11.07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98</v>
      </c>
      <c r="C20" s="172" t="s">
        <v>106</v>
      </c>
      <c r="D20" s="168" t="s">
        <v>107</v>
      </c>
      <c r="E20" s="168" t="s">
        <v>105</v>
      </c>
      <c r="F20" s="169">
        <v>1.976</v>
      </c>
      <c r="G20" s="170"/>
      <c r="H20" s="170"/>
      <c r="I20" s="170">
        <f t="shared" si="0"/>
        <v>0</v>
      </c>
      <c r="J20" s="168">
        <f t="shared" si="1"/>
        <v>7.27</v>
      </c>
      <c r="K20" s="1">
        <f t="shared" si="2"/>
        <v>0</v>
      </c>
      <c r="L20" s="1">
        <f t="shared" si="3"/>
        <v>0</v>
      </c>
      <c r="M20" s="1"/>
      <c r="N20" s="1">
        <v>3.68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98</v>
      </c>
      <c r="C21" s="172" t="s">
        <v>108</v>
      </c>
      <c r="D21" s="168" t="s">
        <v>109</v>
      </c>
      <c r="E21" s="168" t="s">
        <v>105</v>
      </c>
      <c r="F21" s="169">
        <v>25.74</v>
      </c>
      <c r="G21" s="170"/>
      <c r="H21" s="170"/>
      <c r="I21" s="170">
        <f t="shared" si="0"/>
        <v>0</v>
      </c>
      <c r="J21" s="168">
        <f t="shared" si="1"/>
        <v>117.37</v>
      </c>
      <c r="K21" s="1">
        <f t="shared" si="2"/>
        <v>0</v>
      </c>
      <c r="L21" s="1">
        <f t="shared" si="3"/>
        <v>0</v>
      </c>
      <c r="M21" s="1"/>
      <c r="N21" s="1">
        <v>4.5600000000000005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98</v>
      </c>
      <c r="C22" s="172" t="s">
        <v>110</v>
      </c>
      <c r="D22" s="168" t="s">
        <v>111</v>
      </c>
      <c r="E22" s="168" t="s">
        <v>93</v>
      </c>
      <c r="F22" s="169">
        <v>2.78</v>
      </c>
      <c r="G22" s="170"/>
      <c r="H22" s="170"/>
      <c r="I22" s="170">
        <f t="shared" si="0"/>
        <v>0</v>
      </c>
      <c r="J22" s="168">
        <f t="shared" si="1"/>
        <v>348.58</v>
      </c>
      <c r="K22" s="1">
        <f t="shared" si="2"/>
        <v>0</v>
      </c>
      <c r="L22" s="1">
        <f t="shared" si="3"/>
        <v>0</v>
      </c>
      <c r="M22" s="1"/>
      <c r="N22" s="1">
        <v>125.39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98</v>
      </c>
      <c r="C23" s="172" t="s">
        <v>112</v>
      </c>
      <c r="D23" s="168" t="s">
        <v>113</v>
      </c>
      <c r="E23" s="168" t="s">
        <v>93</v>
      </c>
      <c r="F23" s="169">
        <v>3.71</v>
      </c>
      <c r="G23" s="170"/>
      <c r="H23" s="170"/>
      <c r="I23" s="170">
        <f t="shared" si="0"/>
        <v>0</v>
      </c>
      <c r="J23" s="168">
        <f t="shared" si="1"/>
        <v>265.60000000000002</v>
      </c>
      <c r="K23" s="1">
        <f t="shared" si="2"/>
        <v>0</v>
      </c>
      <c r="L23" s="1">
        <f t="shared" si="3"/>
        <v>0</v>
      </c>
      <c r="M23" s="1"/>
      <c r="N23" s="1">
        <v>71.59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98</v>
      </c>
      <c r="C24" s="172" t="s">
        <v>118</v>
      </c>
      <c r="D24" s="168" t="s">
        <v>119</v>
      </c>
      <c r="E24" s="168" t="s">
        <v>120</v>
      </c>
      <c r="F24" s="169">
        <v>0.187</v>
      </c>
      <c r="G24" s="170"/>
      <c r="H24" s="170"/>
      <c r="I24" s="170">
        <f t="shared" si="0"/>
        <v>0</v>
      </c>
      <c r="J24" s="168">
        <f t="shared" si="1"/>
        <v>218.8</v>
      </c>
      <c r="K24" s="1">
        <f t="shared" si="2"/>
        <v>0</v>
      </c>
      <c r="L24" s="1">
        <f t="shared" si="3"/>
        <v>0</v>
      </c>
      <c r="M24" s="1"/>
      <c r="N24" s="1">
        <v>1170.05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127</v>
      </c>
      <c r="C25" s="172" t="s">
        <v>230</v>
      </c>
      <c r="D25" s="168" t="s">
        <v>231</v>
      </c>
      <c r="E25" s="168" t="s">
        <v>93</v>
      </c>
      <c r="F25" s="169">
        <v>11.9</v>
      </c>
      <c r="G25" s="170"/>
      <c r="H25" s="170"/>
      <c r="I25" s="170">
        <f t="shared" si="0"/>
        <v>0</v>
      </c>
      <c r="J25" s="168">
        <f t="shared" si="1"/>
        <v>1475.6</v>
      </c>
      <c r="K25" s="1">
        <f t="shared" si="2"/>
        <v>0</v>
      </c>
      <c r="L25" s="1">
        <f t="shared" si="3"/>
        <v>0</v>
      </c>
      <c r="M25" s="1"/>
      <c r="N25" s="1">
        <v>124</v>
      </c>
      <c r="O25" s="1"/>
      <c r="P25" s="167"/>
      <c r="Q25" s="173"/>
      <c r="R25" s="173"/>
      <c r="S25" s="167"/>
      <c r="Z25">
        <v>0</v>
      </c>
    </row>
    <row r="26" spans="1:26" x14ac:dyDescent="0.25">
      <c r="A26" s="156"/>
      <c r="B26" s="156"/>
      <c r="C26" s="156"/>
      <c r="D26" s="156" t="s">
        <v>68</v>
      </c>
      <c r="E26" s="156"/>
      <c r="F26" s="167"/>
      <c r="G26" s="159">
        <f>ROUND((SUM(L16:L25))/1,2)</f>
        <v>0</v>
      </c>
      <c r="H26" s="159">
        <f>ROUND((SUM(M16:M25))/1,2)</f>
        <v>0</v>
      </c>
      <c r="I26" s="159">
        <f>ROUND((SUM(I16:I25))/1,2)</f>
        <v>0</v>
      </c>
      <c r="J26" s="156"/>
      <c r="K26" s="156"/>
      <c r="L26" s="156">
        <f>ROUND((SUM(L16:L25))/1,2)</f>
        <v>0</v>
      </c>
      <c r="M26" s="156">
        <f>ROUND((SUM(M16:M25))/1,2)</f>
        <v>0</v>
      </c>
      <c r="N26" s="156"/>
      <c r="O26" s="156"/>
      <c r="P26" s="174">
        <f>ROUND((SUM(P16:P25))/1,2)</f>
        <v>0</v>
      </c>
      <c r="Q26" s="153"/>
      <c r="R26" s="153"/>
      <c r="S26" s="174">
        <f>ROUND((SUM(S16:S25))/1,2)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69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98</v>
      </c>
      <c r="C29" s="172" t="s">
        <v>232</v>
      </c>
      <c r="D29" s="168" t="s">
        <v>233</v>
      </c>
      <c r="E29" s="168" t="s">
        <v>135</v>
      </c>
      <c r="F29" s="169">
        <v>4</v>
      </c>
      <c r="G29" s="170"/>
      <c r="H29" s="170"/>
      <c r="I29" s="170">
        <f>ROUND(F29*(G29+H29),2)</f>
        <v>0</v>
      </c>
      <c r="J29" s="168">
        <f>ROUND(F29*(N29),2)</f>
        <v>54.24</v>
      </c>
      <c r="K29" s="1">
        <f>ROUND(F29*(O29),2)</f>
        <v>0</v>
      </c>
      <c r="L29" s="1">
        <f>ROUND(F29*(G29),2)</f>
        <v>0</v>
      </c>
      <c r="M29" s="1"/>
      <c r="N29" s="1">
        <v>13.56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98</v>
      </c>
      <c r="C30" s="172" t="s">
        <v>234</v>
      </c>
      <c r="D30" s="168" t="s">
        <v>235</v>
      </c>
      <c r="E30" s="168" t="s">
        <v>105</v>
      </c>
      <c r="F30" s="169">
        <v>3</v>
      </c>
      <c r="G30" s="170"/>
      <c r="H30" s="170"/>
      <c r="I30" s="170">
        <f>ROUND(F30*(G30+H30),2)</f>
        <v>0</v>
      </c>
      <c r="J30" s="168">
        <f>ROUND(F30*(N30),2)</f>
        <v>51.42</v>
      </c>
      <c r="K30" s="1">
        <f>ROUND(F30*(O30),2)</f>
        <v>0</v>
      </c>
      <c r="L30" s="1">
        <f>ROUND(F30*(G30),2)</f>
        <v>0</v>
      </c>
      <c r="M30" s="1"/>
      <c r="N30" s="1">
        <v>17.14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98</v>
      </c>
      <c r="C31" s="172" t="s">
        <v>236</v>
      </c>
      <c r="D31" s="168" t="s">
        <v>237</v>
      </c>
      <c r="E31" s="168" t="s">
        <v>105</v>
      </c>
      <c r="F31" s="169">
        <v>12.85</v>
      </c>
      <c r="G31" s="170"/>
      <c r="H31" s="170"/>
      <c r="I31" s="170">
        <f>ROUND(F31*(G31+H31),2)</f>
        <v>0</v>
      </c>
      <c r="J31" s="168">
        <f>ROUND(F31*(N31),2)</f>
        <v>291.44</v>
      </c>
      <c r="K31" s="1">
        <f>ROUND(F31*(O31),2)</f>
        <v>0</v>
      </c>
      <c r="L31" s="1">
        <f>ROUND(F31*(G31),2)</f>
        <v>0</v>
      </c>
      <c r="M31" s="1"/>
      <c r="N31" s="1">
        <v>22.68</v>
      </c>
      <c r="O31" s="1"/>
      <c r="P31" s="167"/>
      <c r="Q31" s="173"/>
      <c r="R31" s="173"/>
      <c r="S31" s="167"/>
      <c r="Z31">
        <v>0</v>
      </c>
    </row>
    <row r="32" spans="1:26" x14ac:dyDescent="0.25">
      <c r="A32" s="156"/>
      <c r="B32" s="156"/>
      <c r="C32" s="156"/>
      <c r="D32" s="156" t="s">
        <v>69</v>
      </c>
      <c r="E32" s="156"/>
      <c r="F32" s="167"/>
      <c r="G32" s="159">
        <f>ROUND((SUM(L28:L31))/1,2)</f>
        <v>0</v>
      </c>
      <c r="H32" s="159">
        <f>ROUND((SUM(M28:M31))/1,2)</f>
        <v>0</v>
      </c>
      <c r="I32" s="159">
        <f>ROUND((SUM(I28:I31))/1,2)</f>
        <v>0</v>
      </c>
      <c r="J32" s="156"/>
      <c r="K32" s="156"/>
      <c r="L32" s="156">
        <f>ROUND((SUM(L28:L31))/1,2)</f>
        <v>0</v>
      </c>
      <c r="M32" s="156">
        <f>ROUND((SUM(M28:M31))/1,2)</f>
        <v>0</v>
      </c>
      <c r="N32" s="156"/>
      <c r="O32" s="156"/>
      <c r="P32" s="174">
        <f>ROUND((SUM(P28:P31))/1,2)</f>
        <v>0</v>
      </c>
      <c r="Q32" s="153"/>
      <c r="R32" s="153"/>
      <c r="S32" s="174">
        <f>ROUND((SUM(S28:S31))/1,2)</f>
        <v>0</v>
      </c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156" t="s">
        <v>224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/>
      <c r="B35" s="168" t="s">
        <v>98</v>
      </c>
      <c r="C35" s="172" t="s">
        <v>238</v>
      </c>
      <c r="D35" s="168" t="s">
        <v>239</v>
      </c>
      <c r="E35" s="168" t="s">
        <v>93</v>
      </c>
      <c r="F35" s="169">
        <v>1.65</v>
      </c>
      <c r="G35" s="170"/>
      <c r="H35" s="170"/>
      <c r="I35" s="170">
        <f>ROUND(F35*(G35+H35),2)</f>
        <v>0</v>
      </c>
      <c r="J35" s="168">
        <f>ROUND(F35*(N35),2)</f>
        <v>155.18</v>
      </c>
      <c r="K35" s="1">
        <f>ROUND(F35*(O35),2)</f>
        <v>0</v>
      </c>
      <c r="L35" s="1">
        <f>ROUND(F35*(G35),2)</f>
        <v>0</v>
      </c>
      <c r="M35" s="1"/>
      <c r="N35" s="1">
        <v>94.05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98</v>
      </c>
      <c r="C36" s="172" t="s">
        <v>240</v>
      </c>
      <c r="D36" s="168" t="s">
        <v>241</v>
      </c>
      <c r="E36" s="168" t="s">
        <v>105</v>
      </c>
      <c r="F36" s="169">
        <v>11</v>
      </c>
      <c r="G36" s="170"/>
      <c r="H36" s="170"/>
      <c r="I36" s="170">
        <f>ROUND(F36*(G36+H36),2)</f>
        <v>0</v>
      </c>
      <c r="J36" s="168">
        <f>ROUND(F36*(N36),2)</f>
        <v>79.75</v>
      </c>
      <c r="K36" s="1">
        <f>ROUND(F36*(O36),2)</f>
        <v>0</v>
      </c>
      <c r="L36" s="1">
        <f>ROUND(F36*(G36),2)</f>
        <v>0</v>
      </c>
      <c r="M36" s="1"/>
      <c r="N36" s="1">
        <v>7.25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98</v>
      </c>
      <c r="C37" s="172" t="s">
        <v>242</v>
      </c>
      <c r="D37" s="168" t="s">
        <v>243</v>
      </c>
      <c r="E37" s="168" t="s">
        <v>105</v>
      </c>
      <c r="F37" s="169">
        <v>11</v>
      </c>
      <c r="G37" s="170"/>
      <c r="H37" s="170"/>
      <c r="I37" s="170">
        <f>ROUND(F37*(G37+H37),2)</f>
        <v>0</v>
      </c>
      <c r="J37" s="168">
        <f>ROUND(F37*(N37),2)</f>
        <v>29.92</v>
      </c>
      <c r="K37" s="1">
        <f>ROUND(F37*(O37),2)</f>
        <v>0</v>
      </c>
      <c r="L37" s="1">
        <f>ROUND(F37*(G37),2)</f>
        <v>0</v>
      </c>
      <c r="M37" s="1"/>
      <c r="N37" s="1">
        <v>2.7199999999999998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98</v>
      </c>
      <c r="C38" s="172" t="s">
        <v>244</v>
      </c>
      <c r="D38" s="168" t="s">
        <v>245</v>
      </c>
      <c r="E38" s="168" t="s">
        <v>120</v>
      </c>
      <c r="F38" s="169">
        <v>0.151</v>
      </c>
      <c r="G38" s="170"/>
      <c r="H38" s="170"/>
      <c r="I38" s="170">
        <f>ROUND(F38*(G38+H38),2)</f>
        <v>0</v>
      </c>
      <c r="J38" s="168">
        <f>ROUND(F38*(N38),2)</f>
        <v>180.28</v>
      </c>
      <c r="K38" s="1">
        <f>ROUND(F38*(O38),2)</f>
        <v>0</v>
      </c>
      <c r="L38" s="1">
        <f>ROUND(F38*(G38),2)</f>
        <v>0</v>
      </c>
      <c r="M38" s="1"/>
      <c r="N38" s="1">
        <v>1193.93</v>
      </c>
      <c r="O38" s="1"/>
      <c r="P38" s="167"/>
      <c r="Q38" s="173"/>
      <c r="R38" s="173"/>
      <c r="S38" s="167"/>
      <c r="Z38">
        <v>0</v>
      </c>
    </row>
    <row r="39" spans="1:26" x14ac:dyDescent="0.25">
      <c r="A39" s="156"/>
      <c r="B39" s="156"/>
      <c r="C39" s="156"/>
      <c r="D39" s="156" t="s">
        <v>224</v>
      </c>
      <c r="E39" s="156"/>
      <c r="F39" s="167"/>
      <c r="G39" s="159">
        <f>ROUND((SUM(L34:L38))/1,2)</f>
        <v>0</v>
      </c>
      <c r="H39" s="159">
        <f>ROUND((SUM(M34:M38))/1,2)</f>
        <v>0</v>
      </c>
      <c r="I39" s="159">
        <f>ROUND((SUM(I34:I38))/1,2)</f>
        <v>0</v>
      </c>
      <c r="J39" s="156"/>
      <c r="K39" s="156"/>
      <c r="L39" s="156">
        <f>ROUND((SUM(L34:L38))/1,2)</f>
        <v>0</v>
      </c>
      <c r="M39" s="156">
        <f>ROUND((SUM(M34:M38))/1,2)</f>
        <v>0</v>
      </c>
      <c r="N39" s="156"/>
      <c r="O39" s="156"/>
      <c r="P39" s="174">
        <f>ROUND((SUM(P34:P38))/1,2)</f>
        <v>0</v>
      </c>
      <c r="Q39" s="153"/>
      <c r="R39" s="153"/>
      <c r="S39" s="174">
        <f>ROUND((SUM(S34:S38))/1,2)</f>
        <v>0</v>
      </c>
      <c r="T39" s="153"/>
      <c r="U39" s="153"/>
      <c r="V39" s="153"/>
      <c r="W39" s="153"/>
      <c r="X39" s="153"/>
      <c r="Y39" s="153"/>
      <c r="Z39" s="153"/>
    </row>
    <row r="40" spans="1:26" x14ac:dyDescent="0.25">
      <c r="A40" s="1"/>
      <c r="B40" s="1"/>
      <c r="C40" s="1"/>
      <c r="D40" s="1"/>
      <c r="E40" s="1"/>
      <c r="F40" s="163"/>
      <c r="G40" s="149"/>
      <c r="H40" s="149"/>
      <c r="I40" s="149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6"/>
      <c r="B41" s="156"/>
      <c r="C41" s="156"/>
      <c r="D41" s="156" t="s">
        <v>225</v>
      </c>
      <c r="E41" s="156"/>
      <c r="F41" s="16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3"/>
      <c r="R41" s="153"/>
      <c r="S41" s="156"/>
      <c r="T41" s="153"/>
      <c r="U41" s="153"/>
      <c r="V41" s="153"/>
      <c r="W41" s="153"/>
      <c r="X41" s="153"/>
      <c r="Y41" s="153"/>
      <c r="Z41" s="153"/>
    </row>
    <row r="42" spans="1:26" ht="35.1" customHeight="1" x14ac:dyDescent="0.25">
      <c r="A42" s="171"/>
      <c r="B42" s="168" t="s">
        <v>127</v>
      </c>
      <c r="C42" s="172" t="s">
        <v>246</v>
      </c>
      <c r="D42" s="168" t="s">
        <v>247</v>
      </c>
      <c r="E42" s="168" t="s">
        <v>105</v>
      </c>
      <c r="F42" s="169">
        <v>17.84</v>
      </c>
      <c r="G42" s="170"/>
      <c r="H42" s="170"/>
      <c r="I42" s="170">
        <f>ROUND(F42*(G42+H42),2)</f>
        <v>0</v>
      </c>
      <c r="J42" s="168">
        <f>ROUND(F42*(N42),2)</f>
        <v>202.13</v>
      </c>
      <c r="K42" s="1">
        <f>ROUND(F42*(O42),2)</f>
        <v>0</v>
      </c>
      <c r="L42" s="1">
        <f>ROUND(F42*(G42),2)</f>
        <v>0</v>
      </c>
      <c r="M42" s="1"/>
      <c r="N42" s="1">
        <v>11.33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248</v>
      </c>
      <c r="C43" s="172" t="s">
        <v>249</v>
      </c>
      <c r="D43" s="168" t="s">
        <v>250</v>
      </c>
      <c r="E43" s="168" t="s">
        <v>135</v>
      </c>
      <c r="F43" s="169">
        <v>122.65</v>
      </c>
      <c r="G43" s="170"/>
      <c r="H43" s="170"/>
      <c r="I43" s="170">
        <f>ROUND(F43*(G43+H43),2)</f>
        <v>0</v>
      </c>
      <c r="J43" s="168">
        <f>ROUND(F43*(N43),2)</f>
        <v>326.25</v>
      </c>
      <c r="K43" s="1">
        <f>ROUND(F43*(O43),2)</f>
        <v>0</v>
      </c>
      <c r="L43" s="1"/>
      <c r="M43" s="1">
        <f>ROUND(F43*(H43),2)</f>
        <v>0</v>
      </c>
      <c r="N43" s="1">
        <v>2.66</v>
      </c>
      <c r="O43" s="1"/>
      <c r="P43" s="167"/>
      <c r="Q43" s="173"/>
      <c r="R43" s="173"/>
      <c r="S43" s="167"/>
      <c r="Z43">
        <v>0</v>
      </c>
    </row>
    <row r="44" spans="1:26" x14ac:dyDescent="0.25">
      <c r="A44" s="156"/>
      <c r="B44" s="156"/>
      <c r="C44" s="156"/>
      <c r="D44" s="156" t="s">
        <v>225</v>
      </c>
      <c r="E44" s="156"/>
      <c r="F44" s="167"/>
      <c r="G44" s="159">
        <f>ROUND((SUM(L41:L43))/1,2)</f>
        <v>0</v>
      </c>
      <c r="H44" s="159">
        <f>ROUND((SUM(M41:M43))/1,2)</f>
        <v>0</v>
      </c>
      <c r="I44" s="159">
        <f>ROUND((SUM(I41:I43))/1,2)</f>
        <v>0</v>
      </c>
      <c r="J44" s="156"/>
      <c r="K44" s="156"/>
      <c r="L44" s="156">
        <f>ROUND((SUM(L41:L43))/1,2)</f>
        <v>0</v>
      </c>
      <c r="M44" s="156">
        <f>ROUND((SUM(M41:M43))/1,2)</f>
        <v>0</v>
      </c>
      <c r="N44" s="156"/>
      <c r="O44" s="156"/>
      <c r="P44" s="174">
        <f>ROUND((SUM(P41:P43))/1,2)</f>
        <v>0</v>
      </c>
      <c r="Q44" s="153"/>
      <c r="R44" s="153"/>
      <c r="S44" s="174">
        <f>ROUND((SUM(S41:S43))/1,2)</f>
        <v>0</v>
      </c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156" t="s">
        <v>70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24.95" customHeight="1" x14ac:dyDescent="0.25">
      <c r="A47" s="171"/>
      <c r="B47" s="168" t="s">
        <v>98</v>
      </c>
      <c r="C47" s="172" t="s">
        <v>251</v>
      </c>
      <c r="D47" s="168" t="s">
        <v>252</v>
      </c>
      <c r="E47" s="168" t="s">
        <v>105</v>
      </c>
      <c r="F47" s="169">
        <v>23.88</v>
      </c>
      <c r="G47" s="170"/>
      <c r="H47" s="170"/>
      <c r="I47" s="170">
        <f t="shared" ref="I47:I54" si="4">ROUND(F47*(G47+H47),2)</f>
        <v>0</v>
      </c>
      <c r="J47" s="168">
        <f t="shared" ref="J47:J54" si="5">ROUND(F47*(N47),2)</f>
        <v>16.48</v>
      </c>
      <c r="K47" s="1">
        <f t="shared" ref="K47:K54" si="6">ROUND(F47*(O47),2)</f>
        <v>0</v>
      </c>
      <c r="L47" s="1">
        <f t="shared" ref="L47:L54" si="7">ROUND(F47*(G47),2)</f>
        <v>0</v>
      </c>
      <c r="M47" s="1"/>
      <c r="N47" s="1">
        <v>0.69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127</v>
      </c>
      <c r="C48" s="172" t="s">
        <v>253</v>
      </c>
      <c r="D48" s="168" t="s">
        <v>254</v>
      </c>
      <c r="E48" s="168" t="s">
        <v>105</v>
      </c>
      <c r="F48" s="169">
        <v>23.88</v>
      </c>
      <c r="G48" s="170"/>
      <c r="H48" s="170"/>
      <c r="I48" s="170">
        <f t="shared" si="4"/>
        <v>0</v>
      </c>
      <c r="J48" s="168">
        <f t="shared" si="5"/>
        <v>125.13</v>
      </c>
      <c r="K48" s="1">
        <f t="shared" si="6"/>
        <v>0</v>
      </c>
      <c r="L48" s="1">
        <f t="shared" si="7"/>
        <v>0</v>
      </c>
      <c r="M48" s="1"/>
      <c r="N48" s="1">
        <v>5.24</v>
      </c>
      <c r="O48" s="1"/>
      <c r="P48" s="167"/>
      <c r="Q48" s="173"/>
      <c r="R48" s="173"/>
      <c r="S48" s="167"/>
      <c r="Z48">
        <v>0</v>
      </c>
    </row>
    <row r="49" spans="1:26" ht="24.95" customHeight="1" x14ac:dyDescent="0.25">
      <c r="A49" s="171"/>
      <c r="B49" s="168" t="s">
        <v>98</v>
      </c>
      <c r="C49" s="172" t="s">
        <v>255</v>
      </c>
      <c r="D49" s="168" t="s">
        <v>256</v>
      </c>
      <c r="E49" s="168" t="s">
        <v>105</v>
      </c>
      <c r="F49" s="169">
        <v>23.88</v>
      </c>
      <c r="G49" s="170"/>
      <c r="H49" s="170"/>
      <c r="I49" s="170">
        <f t="shared" si="4"/>
        <v>0</v>
      </c>
      <c r="J49" s="168">
        <f t="shared" si="5"/>
        <v>84.3</v>
      </c>
      <c r="K49" s="1">
        <f t="shared" si="6"/>
        <v>0</v>
      </c>
      <c r="L49" s="1">
        <f t="shared" si="7"/>
        <v>0</v>
      </c>
      <c r="M49" s="1"/>
      <c r="N49" s="1">
        <v>3.5300000000000002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/>
      <c r="B50" s="168" t="s">
        <v>98</v>
      </c>
      <c r="C50" s="172" t="s">
        <v>123</v>
      </c>
      <c r="D50" s="168" t="s">
        <v>124</v>
      </c>
      <c r="E50" s="168" t="s">
        <v>105</v>
      </c>
      <c r="F50" s="169">
        <v>26.57</v>
      </c>
      <c r="G50" s="170"/>
      <c r="H50" s="170"/>
      <c r="I50" s="170">
        <f t="shared" si="4"/>
        <v>0</v>
      </c>
      <c r="J50" s="168">
        <f t="shared" si="5"/>
        <v>51.01</v>
      </c>
      <c r="K50" s="1">
        <f t="shared" si="6"/>
        <v>0</v>
      </c>
      <c r="L50" s="1">
        <f t="shared" si="7"/>
        <v>0</v>
      </c>
      <c r="M50" s="1"/>
      <c r="N50" s="1">
        <v>1.92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98</v>
      </c>
      <c r="C51" s="172" t="s">
        <v>125</v>
      </c>
      <c r="D51" s="168" t="s">
        <v>126</v>
      </c>
      <c r="E51" s="168" t="s">
        <v>105</v>
      </c>
      <c r="F51" s="169">
        <v>26.57</v>
      </c>
      <c r="G51" s="170"/>
      <c r="H51" s="170"/>
      <c r="I51" s="170">
        <f t="shared" si="4"/>
        <v>0</v>
      </c>
      <c r="J51" s="168">
        <f t="shared" si="5"/>
        <v>312.45999999999998</v>
      </c>
      <c r="K51" s="1">
        <f t="shared" si="6"/>
        <v>0</v>
      </c>
      <c r="L51" s="1">
        <f t="shared" si="7"/>
        <v>0</v>
      </c>
      <c r="M51" s="1"/>
      <c r="N51" s="1">
        <v>11.76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127</v>
      </c>
      <c r="C52" s="172" t="s">
        <v>128</v>
      </c>
      <c r="D52" s="168" t="s">
        <v>129</v>
      </c>
      <c r="E52" s="168" t="s">
        <v>105</v>
      </c>
      <c r="F52" s="169">
        <v>26.57</v>
      </c>
      <c r="G52" s="170"/>
      <c r="H52" s="170"/>
      <c r="I52" s="170">
        <f t="shared" si="4"/>
        <v>0</v>
      </c>
      <c r="J52" s="168">
        <f t="shared" si="5"/>
        <v>177.75</v>
      </c>
      <c r="K52" s="1">
        <f t="shared" si="6"/>
        <v>0</v>
      </c>
      <c r="L52" s="1">
        <f t="shared" si="7"/>
        <v>0</v>
      </c>
      <c r="M52" s="1"/>
      <c r="N52" s="1">
        <v>6.6899999999999995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98</v>
      </c>
      <c r="C53" s="172" t="s">
        <v>130</v>
      </c>
      <c r="D53" s="168" t="s">
        <v>131</v>
      </c>
      <c r="E53" s="168" t="s">
        <v>105</v>
      </c>
      <c r="F53" s="169">
        <v>54.96</v>
      </c>
      <c r="G53" s="170"/>
      <c r="H53" s="170"/>
      <c r="I53" s="170">
        <f t="shared" si="4"/>
        <v>0</v>
      </c>
      <c r="J53" s="168">
        <f t="shared" si="5"/>
        <v>575.98</v>
      </c>
      <c r="K53" s="1">
        <f t="shared" si="6"/>
        <v>0</v>
      </c>
      <c r="L53" s="1">
        <f t="shared" si="7"/>
        <v>0</v>
      </c>
      <c r="M53" s="1"/>
      <c r="N53" s="1">
        <v>10.48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127</v>
      </c>
      <c r="C54" s="172" t="s">
        <v>257</v>
      </c>
      <c r="D54" s="168" t="s">
        <v>258</v>
      </c>
      <c r="E54" s="168" t="s">
        <v>105</v>
      </c>
      <c r="F54" s="169">
        <v>35.68</v>
      </c>
      <c r="G54" s="170"/>
      <c r="H54" s="170"/>
      <c r="I54" s="170">
        <f t="shared" si="4"/>
        <v>0</v>
      </c>
      <c r="J54" s="168">
        <f t="shared" si="5"/>
        <v>387.48</v>
      </c>
      <c r="K54" s="1">
        <f t="shared" si="6"/>
        <v>0</v>
      </c>
      <c r="L54" s="1">
        <f t="shared" si="7"/>
        <v>0</v>
      </c>
      <c r="M54" s="1"/>
      <c r="N54" s="1">
        <v>10.86</v>
      </c>
      <c r="O54" s="1"/>
      <c r="P54" s="167"/>
      <c r="Q54" s="173"/>
      <c r="R54" s="173"/>
      <c r="S54" s="167"/>
      <c r="Z54">
        <v>0</v>
      </c>
    </row>
    <row r="55" spans="1:26" x14ac:dyDescent="0.25">
      <c r="A55" s="156"/>
      <c r="B55" s="156"/>
      <c r="C55" s="156"/>
      <c r="D55" s="156" t="s">
        <v>70</v>
      </c>
      <c r="E55" s="156"/>
      <c r="F55" s="167"/>
      <c r="G55" s="159">
        <f>ROUND((SUM(L46:L54))/1,2)</f>
        <v>0</v>
      </c>
      <c r="H55" s="159">
        <f>ROUND((SUM(M46:M54))/1,2)</f>
        <v>0</v>
      </c>
      <c r="I55" s="159">
        <f>ROUND((SUM(I46:I54))/1,2)</f>
        <v>0</v>
      </c>
      <c r="J55" s="156"/>
      <c r="K55" s="156"/>
      <c r="L55" s="156">
        <f>ROUND((SUM(L46:L54))/1,2)</f>
        <v>0</v>
      </c>
      <c r="M55" s="156">
        <f>ROUND((SUM(M46:M54))/1,2)</f>
        <v>0</v>
      </c>
      <c r="N55" s="156"/>
      <c r="O55" s="156"/>
      <c r="P55" s="174">
        <f>ROUND((SUM(P46:P54))/1,2)</f>
        <v>0</v>
      </c>
      <c r="Q55" s="153"/>
      <c r="R55" s="153"/>
      <c r="S55" s="174">
        <f>ROUND((SUM(S46:S54))/1,2)</f>
        <v>0</v>
      </c>
      <c r="T55" s="153"/>
      <c r="U55" s="153"/>
      <c r="V55" s="153"/>
      <c r="W55" s="153"/>
      <c r="X55" s="153"/>
      <c r="Y55" s="153"/>
      <c r="Z55" s="153"/>
    </row>
    <row r="56" spans="1:26" x14ac:dyDescent="0.25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6"/>
      <c r="B57" s="156"/>
      <c r="C57" s="156"/>
      <c r="D57" s="156" t="s">
        <v>71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ht="24.95" customHeight="1" x14ac:dyDescent="0.25">
      <c r="A58" s="171"/>
      <c r="B58" s="168" t="s">
        <v>132</v>
      </c>
      <c r="C58" s="172" t="s">
        <v>133</v>
      </c>
      <c r="D58" s="168" t="s">
        <v>134</v>
      </c>
      <c r="E58" s="168" t="s">
        <v>135</v>
      </c>
      <c r="F58" s="169">
        <v>1</v>
      </c>
      <c r="G58" s="170"/>
      <c r="H58" s="170"/>
      <c r="I58" s="170">
        <f>ROUND(F58*(G58+H58),2)</f>
        <v>0</v>
      </c>
      <c r="J58" s="168">
        <f>ROUND(F58*(N58),2)</f>
        <v>6.06</v>
      </c>
      <c r="K58" s="1">
        <f>ROUND(F58*(O58),2)</f>
        <v>0</v>
      </c>
      <c r="L58" s="1">
        <f>ROUND(F58*(G58),2)</f>
        <v>0</v>
      </c>
      <c r="M58" s="1"/>
      <c r="N58" s="1">
        <v>6.06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127</v>
      </c>
      <c r="C59" s="172" t="s">
        <v>136</v>
      </c>
      <c r="D59" s="168" t="s">
        <v>137</v>
      </c>
      <c r="E59" s="168" t="s">
        <v>135</v>
      </c>
      <c r="F59" s="169">
        <v>1</v>
      </c>
      <c r="G59" s="170"/>
      <c r="H59" s="170"/>
      <c r="I59" s="170">
        <f>ROUND(F59*(G59+H59),2)</f>
        <v>0</v>
      </c>
      <c r="J59" s="168">
        <f>ROUND(F59*(N59),2)</f>
        <v>185.91</v>
      </c>
      <c r="K59" s="1">
        <f>ROUND(F59*(O59),2)</f>
        <v>0</v>
      </c>
      <c r="L59" s="1">
        <f>ROUND(F59*(G59),2)</f>
        <v>0</v>
      </c>
      <c r="M59" s="1"/>
      <c r="N59" s="1">
        <v>185.91</v>
      </c>
      <c r="O59" s="1"/>
      <c r="P59" s="167"/>
      <c r="Q59" s="173"/>
      <c r="R59" s="173"/>
      <c r="S59" s="167"/>
      <c r="Z59">
        <v>0</v>
      </c>
    </row>
    <row r="60" spans="1:26" x14ac:dyDescent="0.25">
      <c r="A60" s="156"/>
      <c r="B60" s="156"/>
      <c r="C60" s="156"/>
      <c r="D60" s="156" t="s">
        <v>71</v>
      </c>
      <c r="E60" s="156"/>
      <c r="F60" s="167"/>
      <c r="G60" s="159">
        <f>ROUND((SUM(L57:L59))/1,2)</f>
        <v>0</v>
      </c>
      <c r="H60" s="159">
        <f>ROUND((SUM(M57:M59))/1,2)</f>
        <v>0</v>
      </c>
      <c r="I60" s="159">
        <f>ROUND((SUM(I57:I59))/1,2)</f>
        <v>0</v>
      </c>
      <c r="J60" s="156"/>
      <c r="K60" s="156"/>
      <c r="L60" s="156">
        <f>ROUND((SUM(L57:L59))/1,2)</f>
        <v>0</v>
      </c>
      <c r="M60" s="156">
        <f>ROUND((SUM(M57:M59))/1,2)</f>
        <v>0</v>
      </c>
      <c r="N60" s="156"/>
      <c r="O60" s="156"/>
      <c r="P60" s="174">
        <f>ROUND((SUM(P57:P59))/1,2)</f>
        <v>0</v>
      </c>
      <c r="Q60" s="153"/>
      <c r="R60" s="153"/>
      <c r="S60" s="174">
        <f>ROUND((SUM(S57:S59))/1,2)</f>
        <v>0</v>
      </c>
      <c r="T60" s="153"/>
      <c r="U60" s="153"/>
      <c r="V60" s="153"/>
      <c r="W60" s="153"/>
      <c r="X60" s="153"/>
      <c r="Y60" s="153"/>
      <c r="Z60" s="153"/>
    </row>
    <row r="61" spans="1:26" x14ac:dyDescent="0.25">
      <c r="A61" s="1"/>
      <c r="B61" s="1"/>
      <c r="C61" s="1"/>
      <c r="D61" s="1"/>
      <c r="E61" s="1"/>
      <c r="F61" s="163"/>
      <c r="G61" s="149"/>
      <c r="H61" s="149"/>
      <c r="I61" s="149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56"/>
      <c r="B62" s="156"/>
      <c r="C62" s="156"/>
      <c r="D62" s="156" t="s">
        <v>226</v>
      </c>
      <c r="E62" s="156"/>
      <c r="F62" s="167"/>
      <c r="G62" s="157"/>
      <c r="H62" s="157"/>
      <c r="I62" s="157"/>
      <c r="J62" s="156"/>
      <c r="K62" s="156"/>
      <c r="L62" s="156"/>
      <c r="M62" s="156"/>
      <c r="N62" s="156"/>
      <c r="O62" s="156"/>
      <c r="P62" s="156"/>
      <c r="Q62" s="153"/>
      <c r="R62" s="153"/>
      <c r="S62" s="156"/>
      <c r="T62" s="153"/>
      <c r="U62" s="153"/>
      <c r="V62" s="153"/>
      <c r="W62" s="153"/>
      <c r="X62" s="153"/>
      <c r="Y62" s="153"/>
      <c r="Z62" s="153"/>
    </row>
    <row r="63" spans="1:26" ht="35.1" customHeight="1" x14ac:dyDescent="0.25">
      <c r="A63" s="171"/>
      <c r="B63" s="168" t="s">
        <v>127</v>
      </c>
      <c r="C63" s="172" t="s">
        <v>138</v>
      </c>
      <c r="D63" s="168" t="s">
        <v>259</v>
      </c>
      <c r="E63" s="168" t="s">
        <v>135</v>
      </c>
      <c r="F63" s="169">
        <v>10</v>
      </c>
      <c r="G63" s="170"/>
      <c r="H63" s="170"/>
      <c r="I63" s="170">
        <f>ROUND(F63*(G63+H63),2)</f>
        <v>0</v>
      </c>
      <c r="J63" s="168">
        <f>ROUND(F63*(N63),2)</f>
        <v>53.4</v>
      </c>
      <c r="K63" s="1">
        <f>ROUND(F63*(O63),2)</f>
        <v>0</v>
      </c>
      <c r="L63" s="1">
        <f>ROUND(F63*(G63),2)</f>
        <v>0</v>
      </c>
      <c r="M63" s="1"/>
      <c r="N63" s="1">
        <v>5.34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127</v>
      </c>
      <c r="C64" s="172" t="s">
        <v>260</v>
      </c>
      <c r="D64" s="168" t="s">
        <v>261</v>
      </c>
      <c r="E64" s="168" t="s">
        <v>135</v>
      </c>
      <c r="F64" s="169">
        <v>4</v>
      </c>
      <c r="G64" s="170"/>
      <c r="H64" s="170"/>
      <c r="I64" s="170">
        <f>ROUND(F64*(G64+H64),2)</f>
        <v>0</v>
      </c>
      <c r="J64" s="168">
        <f>ROUND(F64*(N64),2)</f>
        <v>184.04</v>
      </c>
      <c r="K64" s="1">
        <f>ROUND(F64*(O64),2)</f>
        <v>0</v>
      </c>
      <c r="L64" s="1">
        <f>ROUND(F64*(G64),2)</f>
        <v>0</v>
      </c>
      <c r="M64" s="1"/>
      <c r="N64" s="1">
        <v>46.01</v>
      </c>
      <c r="O64" s="1"/>
      <c r="P64" s="167"/>
      <c r="Q64" s="173"/>
      <c r="R64" s="173"/>
      <c r="S64" s="167"/>
      <c r="Z64">
        <v>0</v>
      </c>
    </row>
    <row r="65" spans="1:26" x14ac:dyDescent="0.25">
      <c r="A65" s="156"/>
      <c r="B65" s="156"/>
      <c r="C65" s="156"/>
      <c r="D65" s="156" t="s">
        <v>226</v>
      </c>
      <c r="E65" s="156"/>
      <c r="F65" s="167"/>
      <c r="G65" s="159">
        <f>ROUND((SUM(L62:L64))/1,2)</f>
        <v>0</v>
      </c>
      <c r="H65" s="159">
        <f>ROUND((SUM(M62:M64))/1,2)</f>
        <v>0</v>
      </c>
      <c r="I65" s="159">
        <f>ROUND((SUM(I62:I64))/1,2)</f>
        <v>0</v>
      </c>
      <c r="J65" s="156"/>
      <c r="K65" s="156"/>
      <c r="L65" s="156">
        <f>ROUND((SUM(L62:L64))/1,2)</f>
        <v>0</v>
      </c>
      <c r="M65" s="156">
        <f>ROUND((SUM(M62:M64))/1,2)</f>
        <v>0</v>
      </c>
      <c r="N65" s="156"/>
      <c r="O65" s="156"/>
      <c r="P65" s="174">
        <f>ROUND((SUM(P62:P64))/1,2)</f>
        <v>0</v>
      </c>
      <c r="Q65" s="153"/>
      <c r="R65" s="153"/>
      <c r="S65" s="174">
        <f>ROUND((SUM(S62:S64))/1,2)</f>
        <v>0</v>
      </c>
      <c r="T65" s="153"/>
      <c r="U65" s="153"/>
      <c r="V65" s="153"/>
      <c r="W65" s="153"/>
      <c r="X65" s="153"/>
      <c r="Y65" s="153"/>
      <c r="Z65" s="153"/>
    </row>
    <row r="66" spans="1:26" x14ac:dyDescent="0.25">
      <c r="A66" s="1"/>
      <c r="B66" s="1"/>
      <c r="C66" s="1"/>
      <c r="D66" s="1"/>
      <c r="E66" s="1"/>
      <c r="F66" s="163"/>
      <c r="G66" s="149"/>
      <c r="H66" s="149"/>
      <c r="I66" s="149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6"/>
      <c r="B67" s="156"/>
      <c r="C67" s="156"/>
      <c r="D67" s="156" t="s">
        <v>72</v>
      </c>
      <c r="E67" s="156"/>
      <c r="F67" s="16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3"/>
      <c r="R67" s="153"/>
      <c r="S67" s="156"/>
      <c r="T67" s="153"/>
      <c r="U67" s="153"/>
      <c r="V67" s="153"/>
      <c r="W67" s="153"/>
      <c r="X67" s="153"/>
      <c r="Y67" s="153"/>
      <c r="Z67" s="153"/>
    </row>
    <row r="68" spans="1:26" ht="24.95" customHeight="1" x14ac:dyDescent="0.25">
      <c r="A68" s="171"/>
      <c r="B68" s="168" t="s">
        <v>98</v>
      </c>
      <c r="C68" s="172" t="s">
        <v>140</v>
      </c>
      <c r="D68" s="168" t="s">
        <v>141</v>
      </c>
      <c r="E68" s="168" t="s">
        <v>120</v>
      </c>
      <c r="F68" s="169">
        <v>48.677999999999997</v>
      </c>
      <c r="G68" s="170"/>
      <c r="H68" s="170"/>
      <c r="I68" s="170">
        <f>ROUND(F68*(G68+H68),2)</f>
        <v>0</v>
      </c>
      <c r="J68" s="168">
        <f>ROUND(F68*(N68),2)</f>
        <v>489.21</v>
      </c>
      <c r="K68" s="1">
        <f>ROUND(F68*(O68),2)</f>
        <v>0</v>
      </c>
      <c r="L68" s="1">
        <f>ROUND(F68*(G68),2)</f>
        <v>0</v>
      </c>
      <c r="M68" s="1"/>
      <c r="N68" s="1">
        <v>10.050000000000001</v>
      </c>
      <c r="O68" s="1"/>
      <c r="P68" s="167"/>
      <c r="Q68" s="173"/>
      <c r="R68" s="173"/>
      <c r="S68" s="167"/>
      <c r="Z68">
        <v>0</v>
      </c>
    </row>
    <row r="69" spans="1:26" x14ac:dyDescent="0.25">
      <c r="A69" s="156"/>
      <c r="B69" s="156"/>
      <c r="C69" s="156"/>
      <c r="D69" s="156" t="s">
        <v>72</v>
      </c>
      <c r="E69" s="156"/>
      <c r="F69" s="167"/>
      <c r="G69" s="159">
        <f>ROUND((SUM(L67:L68))/1,2)</f>
        <v>0</v>
      </c>
      <c r="H69" s="159">
        <f>ROUND((SUM(M67:M68))/1,2)</f>
        <v>0</v>
      </c>
      <c r="I69" s="159">
        <f>ROUND((SUM(I67:I68))/1,2)</f>
        <v>0</v>
      </c>
      <c r="J69" s="156"/>
      <c r="K69" s="156"/>
      <c r="L69" s="156">
        <f>ROUND((SUM(L67:L68))/1,2)</f>
        <v>0</v>
      </c>
      <c r="M69" s="156">
        <f>ROUND((SUM(M67:M68))/1,2)</f>
        <v>0</v>
      </c>
      <c r="N69" s="156"/>
      <c r="O69" s="156"/>
      <c r="P69" s="174">
        <f>ROUND((SUM(P67:P68))/1,2)</f>
        <v>0</v>
      </c>
      <c r="Q69" s="153"/>
      <c r="R69" s="153"/>
      <c r="S69" s="174">
        <f>ROUND((SUM(S67:S68))/1,2)</f>
        <v>0</v>
      </c>
      <c r="T69" s="153"/>
      <c r="U69" s="153"/>
      <c r="V69" s="153"/>
      <c r="W69" s="153"/>
      <c r="X69" s="153"/>
      <c r="Y69" s="153"/>
      <c r="Z69" s="153"/>
    </row>
    <row r="70" spans="1:26" x14ac:dyDescent="0.25">
      <c r="A70" s="1"/>
      <c r="B70" s="1"/>
      <c r="C70" s="1"/>
      <c r="D70" s="1"/>
      <c r="E70" s="1"/>
      <c r="F70" s="163"/>
      <c r="G70" s="149"/>
      <c r="H70" s="149"/>
      <c r="I70" s="149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6"/>
      <c r="B71" s="156"/>
      <c r="C71" s="156"/>
      <c r="D71" s="2" t="s">
        <v>66</v>
      </c>
      <c r="E71" s="156"/>
      <c r="F71" s="167"/>
      <c r="G71" s="159">
        <f>ROUND((SUM(L9:L70))/2,2)</f>
        <v>0</v>
      </c>
      <c r="H71" s="159">
        <f>ROUND((SUM(M9:M70))/2,2)</f>
        <v>0</v>
      </c>
      <c r="I71" s="159">
        <f>ROUND((SUM(I9:I70))/2,2)</f>
        <v>0</v>
      </c>
      <c r="J71" s="157"/>
      <c r="K71" s="156"/>
      <c r="L71" s="157">
        <f>ROUND((SUM(L9:L70))/2,2)</f>
        <v>0</v>
      </c>
      <c r="M71" s="157">
        <f>ROUND((SUM(M9:M70))/2,2)</f>
        <v>0</v>
      </c>
      <c r="N71" s="156"/>
      <c r="O71" s="156"/>
      <c r="P71" s="174">
        <f>ROUND((SUM(P9:P70))/2,2)</f>
        <v>0</v>
      </c>
      <c r="S71" s="174">
        <f>ROUND((SUM(S9:S70))/2,2)</f>
        <v>0</v>
      </c>
    </row>
    <row r="72" spans="1:26" x14ac:dyDescent="0.25">
      <c r="A72" s="1"/>
      <c r="B72" s="1"/>
      <c r="C72" s="1"/>
      <c r="D72" s="1"/>
      <c r="E72" s="1"/>
      <c r="F72" s="163"/>
      <c r="G72" s="149"/>
      <c r="H72" s="149"/>
      <c r="I72" s="149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6"/>
      <c r="B73" s="156"/>
      <c r="C73" s="156"/>
      <c r="D73" s="2" t="s">
        <v>73</v>
      </c>
      <c r="E73" s="156"/>
      <c r="F73" s="167"/>
      <c r="G73" s="157"/>
      <c r="H73" s="157"/>
      <c r="I73" s="157"/>
      <c r="J73" s="156"/>
      <c r="K73" s="156"/>
      <c r="L73" s="156"/>
      <c r="M73" s="156"/>
      <c r="N73" s="156"/>
      <c r="O73" s="156"/>
      <c r="P73" s="156"/>
      <c r="Q73" s="153"/>
      <c r="R73" s="153"/>
      <c r="S73" s="156"/>
      <c r="T73" s="153"/>
      <c r="U73" s="153"/>
      <c r="V73" s="153"/>
      <c r="W73" s="153"/>
      <c r="X73" s="153"/>
      <c r="Y73" s="153"/>
      <c r="Z73" s="153"/>
    </row>
    <row r="74" spans="1:26" x14ac:dyDescent="0.25">
      <c r="A74" s="156"/>
      <c r="B74" s="156"/>
      <c r="C74" s="156"/>
      <c r="D74" s="156" t="s">
        <v>74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/>
      <c r="B75" s="168" t="s">
        <v>142</v>
      </c>
      <c r="C75" s="172" t="s">
        <v>262</v>
      </c>
      <c r="D75" s="168" t="s">
        <v>263</v>
      </c>
      <c r="E75" s="168" t="s">
        <v>105</v>
      </c>
      <c r="F75" s="169">
        <v>39.520000000000003</v>
      </c>
      <c r="G75" s="170"/>
      <c r="H75" s="170"/>
      <c r="I75" s="170">
        <f t="shared" ref="I75:I83" si="8">ROUND(F75*(G75+H75),2)</f>
        <v>0</v>
      </c>
      <c r="J75" s="168">
        <f t="shared" ref="J75:J83" si="9">ROUND(F75*(N75),2)</f>
        <v>6.72</v>
      </c>
      <c r="K75" s="1">
        <f t="shared" ref="K75:K83" si="10">ROUND(F75*(O75),2)</f>
        <v>0</v>
      </c>
      <c r="L75" s="1">
        <f>ROUND(F75*(G75),2)</f>
        <v>0</v>
      </c>
      <c r="M75" s="1"/>
      <c r="N75" s="1">
        <v>0.17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264</v>
      </c>
      <c r="C76" s="172" t="s">
        <v>265</v>
      </c>
      <c r="D76" s="168" t="s">
        <v>266</v>
      </c>
      <c r="E76" s="168" t="s">
        <v>120</v>
      </c>
      <c r="F76" s="169">
        <v>1.2E-2</v>
      </c>
      <c r="G76" s="170"/>
      <c r="H76" s="170"/>
      <c r="I76" s="170">
        <f t="shared" si="8"/>
        <v>0</v>
      </c>
      <c r="J76" s="168">
        <f t="shared" si="9"/>
        <v>16.16</v>
      </c>
      <c r="K76" s="1">
        <f t="shared" si="10"/>
        <v>0</v>
      </c>
      <c r="L76" s="1"/>
      <c r="M76" s="1">
        <f>ROUND(F76*(H76),2)</f>
        <v>0</v>
      </c>
      <c r="N76" s="1">
        <v>1346.87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142</v>
      </c>
      <c r="C77" s="172" t="s">
        <v>267</v>
      </c>
      <c r="D77" s="168" t="s">
        <v>268</v>
      </c>
      <c r="E77" s="168" t="s">
        <v>105</v>
      </c>
      <c r="F77" s="169">
        <v>1.8</v>
      </c>
      <c r="G77" s="170"/>
      <c r="H77" s="170"/>
      <c r="I77" s="170">
        <f t="shared" si="8"/>
        <v>0</v>
      </c>
      <c r="J77" s="168">
        <f t="shared" si="9"/>
        <v>6.23</v>
      </c>
      <c r="K77" s="1">
        <f t="shared" si="10"/>
        <v>0</v>
      </c>
      <c r="L77" s="1">
        <f>ROUND(F77*(G77),2)</f>
        <v>0</v>
      </c>
      <c r="M77" s="1"/>
      <c r="N77" s="1">
        <v>3.46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150</v>
      </c>
      <c r="C78" s="172" t="s">
        <v>269</v>
      </c>
      <c r="D78" s="168" t="s">
        <v>270</v>
      </c>
      <c r="E78" s="168" t="s">
        <v>105</v>
      </c>
      <c r="F78" s="169">
        <v>2.0699999999999998</v>
      </c>
      <c r="G78" s="170"/>
      <c r="H78" s="170"/>
      <c r="I78" s="170">
        <f t="shared" si="8"/>
        <v>0</v>
      </c>
      <c r="J78" s="168">
        <f t="shared" si="9"/>
        <v>2.9</v>
      </c>
      <c r="K78" s="1">
        <f t="shared" si="10"/>
        <v>0</v>
      </c>
      <c r="L78" s="1"/>
      <c r="M78" s="1">
        <f>ROUND(F78*(H78),2)</f>
        <v>0</v>
      </c>
      <c r="N78" s="1">
        <v>1.4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/>
      <c r="B79" s="168" t="s">
        <v>127</v>
      </c>
      <c r="C79" s="172" t="s">
        <v>271</v>
      </c>
      <c r="D79" s="168" t="s">
        <v>272</v>
      </c>
      <c r="E79" s="168" t="s">
        <v>105</v>
      </c>
      <c r="F79" s="169">
        <v>23.712</v>
      </c>
      <c r="G79" s="170"/>
      <c r="H79" s="170"/>
      <c r="I79" s="170">
        <f t="shared" si="8"/>
        <v>0</v>
      </c>
      <c r="J79" s="168">
        <f t="shared" si="9"/>
        <v>54.77</v>
      </c>
      <c r="K79" s="1">
        <f t="shared" si="10"/>
        <v>0</v>
      </c>
      <c r="L79" s="1">
        <f>ROUND(F79*(G79),2)</f>
        <v>0</v>
      </c>
      <c r="M79" s="1"/>
      <c r="N79" s="1">
        <v>2.31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150</v>
      </c>
      <c r="C80" s="172" t="s">
        <v>273</v>
      </c>
      <c r="D80" s="168" t="s">
        <v>274</v>
      </c>
      <c r="E80" s="168" t="s">
        <v>105</v>
      </c>
      <c r="F80" s="169">
        <v>27.268999999999998</v>
      </c>
      <c r="G80" s="170"/>
      <c r="H80" s="170"/>
      <c r="I80" s="170">
        <f t="shared" si="8"/>
        <v>0</v>
      </c>
      <c r="J80" s="168">
        <f t="shared" si="9"/>
        <v>59.17</v>
      </c>
      <c r="K80" s="1">
        <f t="shared" si="10"/>
        <v>0</v>
      </c>
      <c r="L80" s="1"/>
      <c r="M80" s="1">
        <f>ROUND(F80*(H80),2)</f>
        <v>0</v>
      </c>
      <c r="N80" s="1">
        <v>2.17</v>
      </c>
      <c r="O80" s="1"/>
      <c r="P80" s="167"/>
      <c r="Q80" s="173"/>
      <c r="R80" s="173"/>
      <c r="S80" s="167"/>
      <c r="Z80">
        <v>0</v>
      </c>
    </row>
    <row r="81" spans="1:26" ht="24.95" customHeight="1" x14ac:dyDescent="0.25">
      <c r="A81" s="171"/>
      <c r="B81" s="168" t="s">
        <v>142</v>
      </c>
      <c r="C81" s="172" t="s">
        <v>275</v>
      </c>
      <c r="D81" s="168" t="s">
        <v>276</v>
      </c>
      <c r="E81" s="168" t="s">
        <v>105</v>
      </c>
      <c r="F81" s="169">
        <v>39.520000000000003</v>
      </c>
      <c r="G81" s="170"/>
      <c r="H81" s="170"/>
      <c r="I81" s="170">
        <f t="shared" si="8"/>
        <v>0</v>
      </c>
      <c r="J81" s="168">
        <f t="shared" si="9"/>
        <v>67.97</v>
      </c>
      <c r="K81" s="1">
        <f t="shared" si="10"/>
        <v>0</v>
      </c>
      <c r="L81" s="1">
        <f>ROUND(F81*(G81),2)</f>
        <v>0</v>
      </c>
      <c r="M81" s="1"/>
      <c r="N81" s="1">
        <v>1.72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150</v>
      </c>
      <c r="C82" s="172" t="s">
        <v>277</v>
      </c>
      <c r="D82" s="168" t="s">
        <v>278</v>
      </c>
      <c r="E82" s="168" t="s">
        <v>105</v>
      </c>
      <c r="F82" s="169">
        <v>45.448</v>
      </c>
      <c r="G82" s="170"/>
      <c r="H82" s="170"/>
      <c r="I82" s="170">
        <f t="shared" si="8"/>
        <v>0</v>
      </c>
      <c r="J82" s="168">
        <f t="shared" si="9"/>
        <v>138.16</v>
      </c>
      <c r="K82" s="1">
        <f t="shared" si="10"/>
        <v>0</v>
      </c>
      <c r="L82" s="1"/>
      <c r="M82" s="1">
        <f>ROUND(F82*(H82),2)</f>
        <v>0</v>
      </c>
      <c r="N82" s="1">
        <v>3.04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/>
      <c r="B83" s="168" t="s">
        <v>142</v>
      </c>
      <c r="C83" s="172" t="s">
        <v>153</v>
      </c>
      <c r="D83" s="168" t="s">
        <v>154</v>
      </c>
      <c r="E83" s="168" t="s">
        <v>155</v>
      </c>
      <c r="F83" s="169">
        <v>2.5499999999999998</v>
      </c>
      <c r="G83" s="175"/>
      <c r="H83" s="175"/>
      <c r="I83" s="175">
        <f t="shared" si="8"/>
        <v>0</v>
      </c>
      <c r="J83" s="168">
        <f t="shared" si="9"/>
        <v>9</v>
      </c>
      <c r="K83" s="1">
        <f t="shared" si="10"/>
        <v>0</v>
      </c>
      <c r="L83" s="1">
        <f>ROUND(F83*(G83),2)</f>
        <v>0</v>
      </c>
      <c r="M83" s="1"/>
      <c r="N83" s="1">
        <v>3.53</v>
      </c>
      <c r="O83" s="1"/>
      <c r="P83" s="167"/>
      <c r="Q83" s="173"/>
      <c r="R83" s="173"/>
      <c r="S83" s="167"/>
      <c r="Z83">
        <v>0</v>
      </c>
    </row>
    <row r="84" spans="1:26" x14ac:dyDescent="0.25">
      <c r="A84" s="156"/>
      <c r="B84" s="156"/>
      <c r="C84" s="156"/>
      <c r="D84" s="156" t="s">
        <v>74</v>
      </c>
      <c r="E84" s="156"/>
      <c r="F84" s="167"/>
      <c r="G84" s="159">
        <f>ROUND((SUM(L74:L83))/1,2)</f>
        <v>0</v>
      </c>
      <c r="H84" s="159">
        <f>ROUND((SUM(M74:M83))/1,2)</f>
        <v>0</v>
      </c>
      <c r="I84" s="159">
        <f>ROUND((SUM(I74:I83))/1,2)</f>
        <v>0</v>
      </c>
      <c r="J84" s="156"/>
      <c r="K84" s="156"/>
      <c r="L84" s="156">
        <f>ROUND((SUM(L74:L83))/1,2)</f>
        <v>0</v>
      </c>
      <c r="M84" s="156">
        <f>ROUND((SUM(M74:M83))/1,2)</f>
        <v>0</v>
      </c>
      <c r="N84" s="156"/>
      <c r="O84" s="156"/>
      <c r="P84" s="174">
        <f>ROUND((SUM(P74:P83))/1,2)</f>
        <v>0</v>
      </c>
      <c r="Q84" s="153"/>
      <c r="R84" s="153"/>
      <c r="S84" s="174">
        <f>ROUND((SUM(S74:S83))/1,2)</f>
        <v>0</v>
      </c>
      <c r="T84" s="153"/>
      <c r="U84" s="153"/>
      <c r="V84" s="153"/>
      <c r="W84" s="153"/>
      <c r="X84" s="153"/>
      <c r="Y84" s="153"/>
      <c r="Z84" s="153"/>
    </row>
    <row r="85" spans="1:26" x14ac:dyDescent="0.25">
      <c r="A85" s="1"/>
      <c r="B85" s="1"/>
      <c r="C85" s="1"/>
      <c r="D85" s="1"/>
      <c r="E85" s="1"/>
      <c r="F85" s="163"/>
      <c r="G85" s="149"/>
      <c r="H85" s="149"/>
      <c r="I85" s="149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6"/>
      <c r="B86" s="156"/>
      <c r="C86" s="156"/>
      <c r="D86" s="156" t="s">
        <v>75</v>
      </c>
      <c r="E86" s="156"/>
      <c r="F86" s="167"/>
      <c r="G86" s="157"/>
      <c r="H86" s="157"/>
      <c r="I86" s="157"/>
      <c r="J86" s="156"/>
      <c r="K86" s="156"/>
      <c r="L86" s="156"/>
      <c r="M86" s="156"/>
      <c r="N86" s="156"/>
      <c r="O86" s="156"/>
      <c r="P86" s="156"/>
      <c r="Q86" s="153"/>
      <c r="R86" s="153"/>
      <c r="S86" s="156"/>
      <c r="T86" s="153"/>
      <c r="U86" s="153"/>
      <c r="V86" s="153"/>
      <c r="W86" s="153"/>
      <c r="X86" s="153"/>
      <c r="Y86" s="153"/>
      <c r="Z86" s="153"/>
    </row>
    <row r="87" spans="1:26" ht="24.95" customHeight="1" x14ac:dyDescent="0.25">
      <c r="A87" s="171"/>
      <c r="B87" s="168" t="s">
        <v>156</v>
      </c>
      <c r="C87" s="172" t="s">
        <v>157</v>
      </c>
      <c r="D87" s="168" t="s">
        <v>158</v>
      </c>
      <c r="E87" s="168" t="s">
        <v>105</v>
      </c>
      <c r="F87" s="169">
        <v>38.177</v>
      </c>
      <c r="G87" s="170"/>
      <c r="H87" s="170"/>
      <c r="I87" s="170">
        <f t="shared" ref="I87:I96" si="11">ROUND(F87*(G87+H87),2)</f>
        <v>0</v>
      </c>
      <c r="J87" s="168">
        <f t="shared" ref="J87:J96" si="12">ROUND(F87*(N87),2)</f>
        <v>149.65</v>
      </c>
      <c r="K87" s="1">
        <f t="shared" ref="K87:K96" si="13">ROUND(F87*(O87),2)</f>
        <v>0</v>
      </c>
      <c r="L87" s="1">
        <f>ROUND(F87*(G87),2)</f>
        <v>0</v>
      </c>
      <c r="M87" s="1"/>
      <c r="N87" s="1">
        <v>3.92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145</v>
      </c>
      <c r="C88" s="172" t="s">
        <v>159</v>
      </c>
      <c r="D88" s="168" t="s">
        <v>160</v>
      </c>
      <c r="E88" s="168" t="s">
        <v>135</v>
      </c>
      <c r="F88" s="169">
        <v>137.43700000000001</v>
      </c>
      <c r="G88" s="170"/>
      <c r="H88" s="170"/>
      <c r="I88" s="170">
        <f t="shared" si="11"/>
        <v>0</v>
      </c>
      <c r="J88" s="168">
        <f t="shared" si="12"/>
        <v>98.95</v>
      </c>
      <c r="K88" s="1">
        <f t="shared" si="13"/>
        <v>0</v>
      </c>
      <c r="L88" s="1"/>
      <c r="M88" s="1">
        <f>ROUND(F88*(H88),2)</f>
        <v>0</v>
      </c>
      <c r="N88" s="1">
        <v>0.72</v>
      </c>
      <c r="O88" s="1"/>
      <c r="P88" s="167"/>
      <c r="Q88" s="173"/>
      <c r="R88" s="173"/>
      <c r="S88" s="167"/>
      <c r="Z88">
        <v>0</v>
      </c>
    </row>
    <row r="89" spans="1:26" ht="24.95" customHeight="1" x14ac:dyDescent="0.25">
      <c r="A89" s="171"/>
      <c r="B89" s="168" t="s">
        <v>145</v>
      </c>
      <c r="C89" s="172" t="s">
        <v>161</v>
      </c>
      <c r="D89" s="168" t="s">
        <v>162</v>
      </c>
      <c r="E89" s="168" t="s">
        <v>105</v>
      </c>
      <c r="F89" s="169">
        <v>43.904000000000003</v>
      </c>
      <c r="G89" s="170"/>
      <c r="H89" s="170"/>
      <c r="I89" s="170">
        <f t="shared" si="11"/>
        <v>0</v>
      </c>
      <c r="J89" s="168">
        <f t="shared" si="12"/>
        <v>300.74</v>
      </c>
      <c r="K89" s="1">
        <f t="shared" si="13"/>
        <v>0</v>
      </c>
      <c r="L89" s="1"/>
      <c r="M89" s="1">
        <f>ROUND(F89*(H89),2)</f>
        <v>0</v>
      </c>
      <c r="N89" s="1">
        <v>6.85</v>
      </c>
      <c r="O89" s="1"/>
      <c r="P89" s="167"/>
      <c r="Q89" s="173"/>
      <c r="R89" s="173"/>
      <c r="S89" s="167"/>
      <c r="Z89">
        <v>0</v>
      </c>
    </row>
    <row r="90" spans="1:26" ht="24.95" customHeight="1" x14ac:dyDescent="0.25">
      <c r="A90" s="171"/>
      <c r="B90" s="168" t="s">
        <v>156</v>
      </c>
      <c r="C90" s="172" t="s">
        <v>163</v>
      </c>
      <c r="D90" s="168" t="s">
        <v>164</v>
      </c>
      <c r="E90" s="168" t="s">
        <v>165</v>
      </c>
      <c r="F90" s="169">
        <v>17.670000000000002</v>
      </c>
      <c r="G90" s="170"/>
      <c r="H90" s="170"/>
      <c r="I90" s="170">
        <f t="shared" si="11"/>
        <v>0</v>
      </c>
      <c r="J90" s="168">
        <f t="shared" si="12"/>
        <v>310.64</v>
      </c>
      <c r="K90" s="1">
        <f t="shared" si="13"/>
        <v>0</v>
      </c>
      <c r="L90" s="1">
        <f>ROUND(F90*(G90),2)</f>
        <v>0</v>
      </c>
      <c r="M90" s="1"/>
      <c r="N90" s="1">
        <v>17.579999999999998</v>
      </c>
      <c r="O90" s="1"/>
      <c r="P90" s="167"/>
      <c r="Q90" s="173"/>
      <c r="R90" s="173"/>
      <c r="S90" s="167"/>
      <c r="Z90">
        <v>0</v>
      </c>
    </row>
    <row r="91" spans="1:26" ht="24.95" customHeight="1" x14ac:dyDescent="0.25">
      <c r="A91" s="171"/>
      <c r="B91" s="168" t="s">
        <v>145</v>
      </c>
      <c r="C91" s="172" t="s">
        <v>159</v>
      </c>
      <c r="D91" s="168" t="s">
        <v>160</v>
      </c>
      <c r="E91" s="168" t="s">
        <v>135</v>
      </c>
      <c r="F91" s="169">
        <v>141.36000000000001</v>
      </c>
      <c r="G91" s="170"/>
      <c r="H91" s="170"/>
      <c r="I91" s="170">
        <f t="shared" si="11"/>
        <v>0</v>
      </c>
      <c r="J91" s="168">
        <f t="shared" si="12"/>
        <v>101.78</v>
      </c>
      <c r="K91" s="1">
        <f t="shared" si="13"/>
        <v>0</v>
      </c>
      <c r="L91" s="1"/>
      <c r="M91" s="1">
        <f>ROUND(F91*(H91),2)</f>
        <v>0</v>
      </c>
      <c r="N91" s="1">
        <v>0.72</v>
      </c>
      <c r="O91" s="1"/>
      <c r="P91" s="167"/>
      <c r="Q91" s="173"/>
      <c r="R91" s="173"/>
      <c r="S91" s="167"/>
      <c r="Z91">
        <v>0</v>
      </c>
    </row>
    <row r="92" spans="1:26" ht="24.95" customHeight="1" x14ac:dyDescent="0.25">
      <c r="A92" s="171"/>
      <c r="B92" s="168" t="s">
        <v>156</v>
      </c>
      <c r="C92" s="172" t="s">
        <v>166</v>
      </c>
      <c r="D92" s="168" t="s">
        <v>167</v>
      </c>
      <c r="E92" s="168" t="s">
        <v>165</v>
      </c>
      <c r="F92" s="169">
        <v>7.53</v>
      </c>
      <c r="G92" s="170"/>
      <c r="H92" s="170"/>
      <c r="I92" s="170">
        <f t="shared" si="11"/>
        <v>0</v>
      </c>
      <c r="J92" s="168">
        <f t="shared" si="12"/>
        <v>134.56</v>
      </c>
      <c r="K92" s="1">
        <f t="shared" si="13"/>
        <v>0</v>
      </c>
      <c r="L92" s="1">
        <f>ROUND(F92*(G92),2)</f>
        <v>0</v>
      </c>
      <c r="M92" s="1"/>
      <c r="N92" s="1">
        <v>17.87</v>
      </c>
      <c r="O92" s="1"/>
      <c r="P92" s="167"/>
      <c r="Q92" s="173"/>
      <c r="R92" s="173"/>
      <c r="S92" s="167"/>
      <c r="Z92">
        <v>0</v>
      </c>
    </row>
    <row r="93" spans="1:26" ht="24.95" customHeight="1" x14ac:dyDescent="0.25">
      <c r="A93" s="171"/>
      <c r="B93" s="168" t="s">
        <v>145</v>
      </c>
      <c r="C93" s="172" t="s">
        <v>159</v>
      </c>
      <c r="D93" s="168" t="s">
        <v>160</v>
      </c>
      <c r="E93" s="168" t="s">
        <v>135</v>
      </c>
      <c r="F93" s="169">
        <v>60.24</v>
      </c>
      <c r="G93" s="170"/>
      <c r="H93" s="170"/>
      <c r="I93" s="170">
        <f t="shared" si="11"/>
        <v>0</v>
      </c>
      <c r="J93" s="168">
        <f t="shared" si="12"/>
        <v>43.37</v>
      </c>
      <c r="K93" s="1">
        <f t="shared" si="13"/>
        <v>0</v>
      </c>
      <c r="L93" s="1"/>
      <c r="M93" s="1">
        <f>ROUND(F93*(H93),2)</f>
        <v>0</v>
      </c>
      <c r="N93" s="1">
        <v>0.72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/>
      <c r="B94" s="168" t="s">
        <v>156</v>
      </c>
      <c r="C94" s="172" t="s">
        <v>168</v>
      </c>
      <c r="D94" s="168" t="s">
        <v>169</v>
      </c>
      <c r="E94" s="168" t="s">
        <v>105</v>
      </c>
      <c r="F94" s="169">
        <v>38.177</v>
      </c>
      <c r="G94" s="170"/>
      <c r="H94" s="170"/>
      <c r="I94" s="170">
        <f t="shared" si="11"/>
        <v>0</v>
      </c>
      <c r="J94" s="168">
        <f t="shared" si="12"/>
        <v>16.03</v>
      </c>
      <c r="K94" s="1">
        <f t="shared" si="13"/>
        <v>0</v>
      </c>
      <c r="L94" s="1">
        <f>ROUND(F94*(G94),2)</f>
        <v>0</v>
      </c>
      <c r="M94" s="1"/>
      <c r="N94" s="1">
        <v>0.42</v>
      </c>
      <c r="O94" s="1"/>
      <c r="P94" s="167"/>
      <c r="Q94" s="173"/>
      <c r="R94" s="173"/>
      <c r="S94" s="167"/>
      <c r="Z94">
        <v>0</v>
      </c>
    </row>
    <row r="95" spans="1:26" ht="24.95" customHeight="1" x14ac:dyDescent="0.25">
      <c r="A95" s="171"/>
      <c r="B95" s="168" t="s">
        <v>150</v>
      </c>
      <c r="C95" s="172" t="s">
        <v>151</v>
      </c>
      <c r="D95" s="168" t="s">
        <v>152</v>
      </c>
      <c r="E95" s="168" t="s">
        <v>105</v>
      </c>
      <c r="F95" s="169">
        <v>43.904000000000003</v>
      </c>
      <c r="G95" s="170"/>
      <c r="H95" s="170"/>
      <c r="I95" s="170">
        <f t="shared" si="11"/>
        <v>0</v>
      </c>
      <c r="J95" s="168">
        <f t="shared" si="12"/>
        <v>44.34</v>
      </c>
      <c r="K95" s="1">
        <f t="shared" si="13"/>
        <v>0</v>
      </c>
      <c r="L95" s="1"/>
      <c r="M95" s="1">
        <f>ROUND(F95*(H95),2)</f>
        <v>0</v>
      </c>
      <c r="N95" s="1">
        <v>1.01</v>
      </c>
      <c r="O95" s="1"/>
      <c r="P95" s="167"/>
      <c r="Q95" s="173"/>
      <c r="R95" s="173"/>
      <c r="S95" s="167"/>
      <c r="Z95">
        <v>0</v>
      </c>
    </row>
    <row r="96" spans="1:26" ht="24.95" customHeight="1" x14ac:dyDescent="0.25">
      <c r="A96" s="171"/>
      <c r="B96" s="168" t="s">
        <v>156</v>
      </c>
      <c r="C96" s="172" t="s">
        <v>170</v>
      </c>
      <c r="D96" s="168" t="s">
        <v>171</v>
      </c>
      <c r="E96" s="168" t="s">
        <v>155</v>
      </c>
      <c r="F96" s="169">
        <v>2.35</v>
      </c>
      <c r="G96" s="175"/>
      <c r="H96" s="175"/>
      <c r="I96" s="175">
        <f t="shared" si="11"/>
        <v>0</v>
      </c>
      <c r="J96" s="168">
        <f t="shared" si="12"/>
        <v>28.2</v>
      </c>
      <c r="K96" s="1">
        <f t="shared" si="13"/>
        <v>0</v>
      </c>
      <c r="L96" s="1">
        <f>ROUND(F96*(G96),2)</f>
        <v>0</v>
      </c>
      <c r="M96" s="1"/>
      <c r="N96" s="1">
        <v>12</v>
      </c>
      <c r="O96" s="1"/>
      <c r="P96" s="167"/>
      <c r="Q96" s="173"/>
      <c r="R96" s="173"/>
      <c r="S96" s="167"/>
      <c r="Z96">
        <v>0</v>
      </c>
    </row>
    <row r="97" spans="1:26" x14ac:dyDescent="0.25">
      <c r="A97" s="156"/>
      <c r="B97" s="156"/>
      <c r="C97" s="156"/>
      <c r="D97" s="156" t="s">
        <v>75</v>
      </c>
      <c r="E97" s="156"/>
      <c r="F97" s="167"/>
      <c r="G97" s="159">
        <f>ROUND((SUM(L86:L96))/1,2)</f>
        <v>0</v>
      </c>
      <c r="H97" s="159">
        <f>ROUND((SUM(M86:M96))/1,2)</f>
        <v>0</v>
      </c>
      <c r="I97" s="159">
        <f>ROUND((SUM(I86:I96))/1,2)</f>
        <v>0</v>
      </c>
      <c r="J97" s="156"/>
      <c r="K97" s="156"/>
      <c r="L97" s="156">
        <f>ROUND((SUM(L86:L96))/1,2)</f>
        <v>0</v>
      </c>
      <c r="M97" s="156">
        <f>ROUND((SUM(M86:M96))/1,2)</f>
        <v>0</v>
      </c>
      <c r="N97" s="156"/>
      <c r="O97" s="156"/>
      <c r="P97" s="174">
        <f>ROUND((SUM(P86:P96))/1,2)</f>
        <v>0</v>
      </c>
      <c r="Q97" s="153"/>
      <c r="R97" s="153"/>
      <c r="S97" s="174">
        <f>ROUND((SUM(S86:S96))/1,2)</f>
        <v>0</v>
      </c>
      <c r="T97" s="153"/>
      <c r="U97" s="153"/>
      <c r="V97" s="153"/>
      <c r="W97" s="153"/>
      <c r="X97" s="153"/>
      <c r="Y97" s="153"/>
      <c r="Z97" s="153"/>
    </row>
    <row r="98" spans="1:26" x14ac:dyDescent="0.25">
      <c r="A98" s="1"/>
      <c r="B98" s="1"/>
      <c r="C98" s="1"/>
      <c r="D98" s="1"/>
      <c r="E98" s="1"/>
      <c r="F98" s="163"/>
      <c r="G98" s="149"/>
      <c r="H98" s="149"/>
      <c r="I98" s="149"/>
      <c r="J98" s="1"/>
      <c r="K98" s="1"/>
      <c r="L98" s="1"/>
      <c r="M98" s="1"/>
      <c r="N98" s="1"/>
      <c r="O98" s="1"/>
      <c r="P98" s="1"/>
      <c r="S98" s="1"/>
    </row>
    <row r="99" spans="1:26" x14ac:dyDescent="0.25">
      <c r="A99" s="156"/>
      <c r="B99" s="156"/>
      <c r="C99" s="156"/>
      <c r="D99" s="156" t="s">
        <v>76</v>
      </c>
      <c r="E99" s="156"/>
      <c r="F99" s="167"/>
      <c r="G99" s="157"/>
      <c r="H99" s="157"/>
      <c r="I99" s="157"/>
      <c r="J99" s="156"/>
      <c r="K99" s="156"/>
      <c r="L99" s="156"/>
      <c r="M99" s="156"/>
      <c r="N99" s="156"/>
      <c r="O99" s="156"/>
      <c r="P99" s="156"/>
      <c r="Q99" s="153"/>
      <c r="R99" s="153"/>
      <c r="S99" s="156"/>
      <c r="T99" s="153"/>
      <c r="U99" s="153"/>
      <c r="V99" s="153"/>
      <c r="W99" s="153"/>
      <c r="X99" s="153"/>
      <c r="Y99" s="153"/>
      <c r="Z99" s="153"/>
    </row>
    <row r="100" spans="1:26" ht="24.95" customHeight="1" x14ac:dyDescent="0.25">
      <c r="A100" s="171"/>
      <c r="B100" s="168" t="s">
        <v>172</v>
      </c>
      <c r="C100" s="172" t="s">
        <v>177</v>
      </c>
      <c r="D100" s="168" t="s">
        <v>178</v>
      </c>
      <c r="E100" s="168" t="s">
        <v>165</v>
      </c>
      <c r="F100" s="169">
        <v>81.91</v>
      </c>
      <c r="G100" s="170"/>
      <c r="H100" s="170"/>
      <c r="I100" s="170">
        <f t="shared" ref="I100:I106" si="14">ROUND(F100*(G100+H100),2)</f>
        <v>0</v>
      </c>
      <c r="J100" s="168">
        <f t="shared" ref="J100:J106" si="15">ROUND(F100*(N100),2)</f>
        <v>472.62</v>
      </c>
      <c r="K100" s="1">
        <f t="shared" ref="K100:K106" si="16">ROUND(F100*(O100),2)</f>
        <v>0</v>
      </c>
      <c r="L100" s="1">
        <f>ROUND(F100*(G100),2)</f>
        <v>0</v>
      </c>
      <c r="M100" s="1"/>
      <c r="N100" s="1">
        <v>5.77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/>
      <c r="B101" s="168" t="s">
        <v>179</v>
      </c>
      <c r="C101" s="172" t="s">
        <v>180</v>
      </c>
      <c r="D101" s="168" t="s">
        <v>279</v>
      </c>
      <c r="E101" s="168" t="s">
        <v>93</v>
      </c>
      <c r="F101" s="169">
        <v>1.389</v>
      </c>
      <c r="G101" s="170"/>
      <c r="H101" s="170"/>
      <c r="I101" s="170">
        <f t="shared" si="14"/>
        <v>0</v>
      </c>
      <c r="J101" s="168">
        <f t="shared" si="15"/>
        <v>262.14999999999998</v>
      </c>
      <c r="K101" s="1">
        <f t="shared" si="16"/>
        <v>0</v>
      </c>
      <c r="L101" s="1"/>
      <c r="M101" s="1">
        <f>ROUND(F101*(H101),2)</f>
        <v>0</v>
      </c>
      <c r="N101" s="1">
        <v>188.73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/>
      <c r="B102" s="168" t="s">
        <v>127</v>
      </c>
      <c r="C102" s="172" t="s">
        <v>182</v>
      </c>
      <c r="D102" s="168" t="s">
        <v>183</v>
      </c>
      <c r="E102" s="168" t="s">
        <v>105</v>
      </c>
      <c r="F102" s="169">
        <v>37.840000000000003</v>
      </c>
      <c r="G102" s="170"/>
      <c r="H102" s="170"/>
      <c r="I102" s="170">
        <f t="shared" si="14"/>
        <v>0</v>
      </c>
      <c r="J102" s="168">
        <f t="shared" si="15"/>
        <v>111.63</v>
      </c>
      <c r="K102" s="1">
        <f t="shared" si="16"/>
        <v>0</v>
      </c>
      <c r="L102" s="1">
        <f>ROUND(F102*(G102),2)</f>
        <v>0</v>
      </c>
      <c r="M102" s="1"/>
      <c r="N102" s="1">
        <v>2.95</v>
      </c>
      <c r="O102" s="1"/>
      <c r="P102" s="167"/>
      <c r="Q102" s="173"/>
      <c r="R102" s="173"/>
      <c r="S102" s="167"/>
      <c r="Z102">
        <v>0</v>
      </c>
    </row>
    <row r="103" spans="1:26" ht="24.95" customHeight="1" x14ac:dyDescent="0.25">
      <c r="A103" s="171"/>
      <c r="B103" s="168" t="s">
        <v>179</v>
      </c>
      <c r="C103" s="172" t="s">
        <v>184</v>
      </c>
      <c r="D103" s="168" t="s">
        <v>185</v>
      </c>
      <c r="E103" s="168" t="s">
        <v>105</v>
      </c>
      <c r="F103" s="169">
        <v>41.624000000000002</v>
      </c>
      <c r="G103" s="170"/>
      <c r="H103" s="170"/>
      <c r="I103" s="170">
        <f t="shared" si="14"/>
        <v>0</v>
      </c>
      <c r="J103" s="168">
        <f t="shared" si="15"/>
        <v>448.29</v>
      </c>
      <c r="K103" s="1">
        <f t="shared" si="16"/>
        <v>0</v>
      </c>
      <c r="L103" s="1"/>
      <c r="M103" s="1">
        <f>ROUND(F103*(H103),2)</f>
        <v>0</v>
      </c>
      <c r="N103" s="1">
        <v>10.77</v>
      </c>
      <c r="O103" s="1"/>
      <c r="P103" s="167"/>
      <c r="Q103" s="173"/>
      <c r="R103" s="173"/>
      <c r="S103" s="167"/>
      <c r="Z103">
        <v>0</v>
      </c>
    </row>
    <row r="104" spans="1:26" ht="35.1" customHeight="1" x14ac:dyDescent="0.25">
      <c r="A104" s="171"/>
      <c r="B104" s="168" t="s">
        <v>172</v>
      </c>
      <c r="C104" s="172" t="s">
        <v>186</v>
      </c>
      <c r="D104" s="168" t="s">
        <v>187</v>
      </c>
      <c r="E104" s="168" t="s">
        <v>93</v>
      </c>
      <c r="F104" s="169">
        <v>1.389</v>
      </c>
      <c r="G104" s="170"/>
      <c r="H104" s="170"/>
      <c r="I104" s="170">
        <f t="shared" si="14"/>
        <v>0</v>
      </c>
      <c r="J104" s="168">
        <f t="shared" si="15"/>
        <v>36.96</v>
      </c>
      <c r="K104" s="1">
        <f t="shared" si="16"/>
        <v>0</v>
      </c>
      <c r="L104" s="1">
        <f>ROUND(F104*(G104),2)</f>
        <v>0</v>
      </c>
      <c r="M104" s="1"/>
      <c r="N104" s="1">
        <v>26.61</v>
      </c>
      <c r="O104" s="1"/>
      <c r="P104" s="167"/>
      <c r="Q104" s="173"/>
      <c r="R104" s="173"/>
      <c r="S104" s="167"/>
      <c r="Z104">
        <v>0</v>
      </c>
    </row>
    <row r="105" spans="1:26" ht="24.95" customHeight="1" x14ac:dyDescent="0.25">
      <c r="A105" s="171"/>
      <c r="B105" s="168" t="s">
        <v>172</v>
      </c>
      <c r="C105" s="172" t="s">
        <v>188</v>
      </c>
      <c r="D105" s="168" t="s">
        <v>189</v>
      </c>
      <c r="E105" s="168" t="s">
        <v>105</v>
      </c>
      <c r="F105" s="169">
        <v>26.57</v>
      </c>
      <c r="G105" s="170"/>
      <c r="H105" s="170"/>
      <c r="I105" s="170">
        <f t="shared" si="14"/>
        <v>0</v>
      </c>
      <c r="J105" s="168">
        <f t="shared" si="15"/>
        <v>286.69</v>
      </c>
      <c r="K105" s="1">
        <f t="shared" si="16"/>
        <v>0</v>
      </c>
      <c r="L105" s="1">
        <f>ROUND(F105*(G105),2)</f>
        <v>0</v>
      </c>
      <c r="M105" s="1"/>
      <c r="N105" s="1">
        <v>10.79</v>
      </c>
      <c r="O105" s="1"/>
      <c r="P105" s="167"/>
      <c r="Q105" s="173"/>
      <c r="R105" s="173"/>
      <c r="S105" s="167"/>
      <c r="Z105">
        <v>0</v>
      </c>
    </row>
    <row r="106" spans="1:26" ht="24.95" customHeight="1" x14ac:dyDescent="0.25">
      <c r="A106" s="171"/>
      <c r="B106" s="168" t="s">
        <v>172</v>
      </c>
      <c r="C106" s="172" t="s">
        <v>190</v>
      </c>
      <c r="D106" s="168" t="s">
        <v>191</v>
      </c>
      <c r="E106" s="168" t="s">
        <v>155</v>
      </c>
      <c r="F106" s="169">
        <v>4.5</v>
      </c>
      <c r="G106" s="175"/>
      <c r="H106" s="175"/>
      <c r="I106" s="175">
        <f t="shared" si="14"/>
        <v>0</v>
      </c>
      <c r="J106" s="168">
        <f t="shared" si="15"/>
        <v>72.86</v>
      </c>
      <c r="K106" s="1">
        <f t="shared" si="16"/>
        <v>0</v>
      </c>
      <c r="L106" s="1">
        <f>ROUND(F106*(G106),2)</f>
        <v>0</v>
      </c>
      <c r="M106" s="1"/>
      <c r="N106" s="1">
        <v>16.190000000000001</v>
      </c>
      <c r="O106" s="1"/>
      <c r="P106" s="167"/>
      <c r="Q106" s="173"/>
      <c r="R106" s="173"/>
      <c r="S106" s="167"/>
      <c r="Z106">
        <v>0</v>
      </c>
    </row>
    <row r="107" spans="1:26" x14ac:dyDescent="0.25">
      <c r="A107" s="156"/>
      <c r="B107" s="156"/>
      <c r="C107" s="156"/>
      <c r="D107" s="156" t="s">
        <v>76</v>
      </c>
      <c r="E107" s="156"/>
      <c r="F107" s="167"/>
      <c r="G107" s="159">
        <f>ROUND((SUM(L99:L106))/1,2)</f>
        <v>0</v>
      </c>
      <c r="H107" s="159">
        <f>ROUND((SUM(M99:M106))/1,2)</f>
        <v>0</v>
      </c>
      <c r="I107" s="159">
        <f>ROUND((SUM(I99:I106))/1,2)</f>
        <v>0</v>
      </c>
      <c r="J107" s="156"/>
      <c r="K107" s="156"/>
      <c r="L107" s="156">
        <f>ROUND((SUM(L99:L106))/1,2)</f>
        <v>0</v>
      </c>
      <c r="M107" s="156">
        <f>ROUND((SUM(M99:M106))/1,2)</f>
        <v>0</v>
      </c>
      <c r="N107" s="156"/>
      <c r="O107" s="156"/>
      <c r="P107" s="174">
        <f>ROUND((SUM(P99:P106))/1,2)</f>
        <v>0</v>
      </c>
      <c r="Q107" s="153"/>
      <c r="R107" s="153"/>
      <c r="S107" s="174">
        <f>ROUND((SUM(S99:S106))/1,2)</f>
        <v>0</v>
      </c>
      <c r="T107" s="153"/>
      <c r="U107" s="153"/>
      <c r="V107" s="153"/>
      <c r="W107" s="153"/>
      <c r="X107" s="153"/>
      <c r="Y107" s="153"/>
      <c r="Z107" s="153"/>
    </row>
    <row r="108" spans="1:26" x14ac:dyDescent="0.25">
      <c r="A108" s="1"/>
      <c r="B108" s="1"/>
      <c r="C108" s="1"/>
      <c r="D108" s="1"/>
      <c r="E108" s="1"/>
      <c r="F108" s="163"/>
      <c r="G108" s="149"/>
      <c r="H108" s="149"/>
      <c r="I108" s="149"/>
      <c r="J108" s="1"/>
      <c r="K108" s="1"/>
      <c r="L108" s="1"/>
      <c r="M108" s="1"/>
      <c r="N108" s="1"/>
      <c r="O108" s="1"/>
      <c r="P108" s="1"/>
      <c r="S108" s="1"/>
    </row>
    <row r="109" spans="1:26" x14ac:dyDescent="0.25">
      <c r="A109" s="156"/>
      <c r="B109" s="156"/>
      <c r="C109" s="156"/>
      <c r="D109" s="156" t="s">
        <v>227</v>
      </c>
      <c r="E109" s="156"/>
      <c r="F109" s="167"/>
      <c r="G109" s="157"/>
      <c r="H109" s="157"/>
      <c r="I109" s="157"/>
      <c r="J109" s="156"/>
      <c r="K109" s="156"/>
      <c r="L109" s="156"/>
      <c r="M109" s="156"/>
      <c r="N109" s="156"/>
      <c r="O109" s="156"/>
      <c r="P109" s="156"/>
      <c r="Q109" s="153"/>
      <c r="R109" s="153"/>
      <c r="S109" s="156"/>
      <c r="T109" s="153"/>
      <c r="U109" s="153"/>
      <c r="V109" s="153"/>
      <c r="W109" s="153"/>
      <c r="X109" s="153"/>
      <c r="Y109" s="153"/>
      <c r="Z109" s="153"/>
    </row>
    <row r="110" spans="1:26" ht="24.95" customHeight="1" x14ac:dyDescent="0.25">
      <c r="A110" s="171"/>
      <c r="B110" s="168" t="s">
        <v>127</v>
      </c>
      <c r="C110" s="172" t="s">
        <v>280</v>
      </c>
      <c r="D110" s="168" t="s">
        <v>281</v>
      </c>
      <c r="E110" s="168" t="s">
        <v>105</v>
      </c>
      <c r="F110" s="169">
        <v>17.84</v>
      </c>
      <c r="G110" s="170"/>
      <c r="H110" s="170"/>
      <c r="I110" s="170">
        <f>ROUND(F110*(G110+H110),2)</f>
        <v>0</v>
      </c>
      <c r="J110" s="168">
        <f>ROUND(F110*(N110),2)</f>
        <v>461.16</v>
      </c>
      <c r="K110" s="1">
        <f>ROUND(F110*(O110),2)</f>
        <v>0</v>
      </c>
      <c r="L110" s="1">
        <f>ROUND(F110*(G110),2)</f>
        <v>0</v>
      </c>
      <c r="M110" s="1"/>
      <c r="N110" s="1">
        <v>25.85</v>
      </c>
      <c r="O110" s="1"/>
      <c r="P110" s="167"/>
      <c r="Q110" s="173"/>
      <c r="R110" s="173"/>
      <c r="S110" s="167"/>
      <c r="Z110">
        <v>0</v>
      </c>
    </row>
    <row r="111" spans="1:26" ht="24.95" customHeight="1" x14ac:dyDescent="0.25">
      <c r="A111" s="171"/>
      <c r="B111" s="168" t="s">
        <v>282</v>
      </c>
      <c r="C111" s="172" t="s">
        <v>283</v>
      </c>
      <c r="D111" s="168" t="s">
        <v>284</v>
      </c>
      <c r="E111" s="168" t="s">
        <v>155</v>
      </c>
      <c r="F111" s="169">
        <v>0.6</v>
      </c>
      <c r="G111" s="175"/>
      <c r="H111" s="175"/>
      <c r="I111" s="175">
        <f>ROUND(F111*(G111+H111),2)</f>
        <v>0</v>
      </c>
      <c r="J111" s="168">
        <f>ROUND(F111*(N111),2)</f>
        <v>2.77</v>
      </c>
      <c r="K111" s="1">
        <f>ROUND(F111*(O111),2)</f>
        <v>0</v>
      </c>
      <c r="L111" s="1">
        <f>ROUND(F111*(G111),2)</f>
        <v>0</v>
      </c>
      <c r="M111" s="1"/>
      <c r="N111" s="1">
        <v>4.6100000000000003</v>
      </c>
      <c r="O111" s="1"/>
      <c r="P111" s="167"/>
      <c r="Q111" s="173"/>
      <c r="R111" s="173"/>
      <c r="S111" s="167"/>
      <c r="Z111">
        <v>0</v>
      </c>
    </row>
    <row r="112" spans="1:26" x14ac:dyDescent="0.25">
      <c r="A112" s="156"/>
      <c r="B112" s="156"/>
      <c r="C112" s="156"/>
      <c r="D112" s="156" t="s">
        <v>227</v>
      </c>
      <c r="E112" s="156"/>
      <c r="F112" s="167"/>
      <c r="G112" s="159">
        <f>ROUND((SUM(L109:L111))/1,2)</f>
        <v>0</v>
      </c>
      <c r="H112" s="159">
        <f>ROUND((SUM(M109:M111))/1,2)</f>
        <v>0</v>
      </c>
      <c r="I112" s="159">
        <f>ROUND((SUM(I109:I111))/1,2)</f>
        <v>0</v>
      </c>
      <c r="J112" s="156"/>
      <c r="K112" s="156"/>
      <c r="L112" s="156">
        <f>ROUND((SUM(L109:L111))/1,2)</f>
        <v>0</v>
      </c>
      <c r="M112" s="156">
        <f>ROUND((SUM(M109:M111))/1,2)</f>
        <v>0</v>
      </c>
      <c r="N112" s="156"/>
      <c r="O112" s="156"/>
      <c r="P112" s="174">
        <f>ROUND((SUM(P109:P111))/1,2)</f>
        <v>0</v>
      </c>
      <c r="Q112" s="153"/>
      <c r="R112" s="153"/>
      <c r="S112" s="174">
        <f>ROUND((SUM(S109:S111))/1,2)</f>
        <v>0</v>
      </c>
      <c r="T112" s="153"/>
      <c r="U112" s="153"/>
      <c r="V112" s="153"/>
      <c r="W112" s="153"/>
      <c r="X112" s="153"/>
      <c r="Y112" s="153"/>
      <c r="Z112" s="153"/>
    </row>
    <row r="113" spans="1:26" x14ac:dyDescent="0.25">
      <c r="A113" s="1"/>
      <c r="B113" s="1"/>
      <c r="C113" s="1"/>
      <c r="D113" s="1"/>
      <c r="E113" s="1"/>
      <c r="F113" s="163"/>
      <c r="G113" s="149"/>
      <c r="H113" s="149"/>
      <c r="I113" s="149"/>
      <c r="J113" s="1"/>
      <c r="K113" s="1"/>
      <c r="L113" s="1"/>
      <c r="M113" s="1"/>
      <c r="N113" s="1"/>
      <c r="O113" s="1"/>
      <c r="P113" s="1"/>
      <c r="S113" s="1"/>
    </row>
    <row r="114" spans="1:26" x14ac:dyDescent="0.25">
      <c r="A114" s="156"/>
      <c r="B114" s="156"/>
      <c r="C114" s="156"/>
      <c r="D114" s="156" t="s">
        <v>77</v>
      </c>
      <c r="E114" s="156"/>
      <c r="F114" s="167"/>
      <c r="G114" s="157"/>
      <c r="H114" s="157"/>
      <c r="I114" s="157"/>
      <c r="J114" s="156"/>
      <c r="K114" s="156"/>
      <c r="L114" s="156"/>
      <c r="M114" s="156"/>
      <c r="N114" s="156"/>
      <c r="O114" s="156"/>
      <c r="P114" s="156"/>
      <c r="Q114" s="153"/>
      <c r="R114" s="153"/>
      <c r="S114" s="156"/>
      <c r="T114" s="153"/>
      <c r="U114" s="153"/>
      <c r="V114" s="153"/>
      <c r="W114" s="153"/>
      <c r="X114" s="153"/>
      <c r="Y114" s="153"/>
      <c r="Z114" s="153"/>
    </row>
    <row r="115" spans="1:26" ht="24.95" customHeight="1" x14ac:dyDescent="0.25">
      <c r="A115" s="171"/>
      <c r="B115" s="168" t="s">
        <v>192</v>
      </c>
      <c r="C115" s="172" t="s">
        <v>197</v>
      </c>
      <c r="D115" s="168" t="s">
        <v>198</v>
      </c>
      <c r="E115" s="168" t="s">
        <v>165</v>
      </c>
      <c r="F115" s="169">
        <v>1.7</v>
      </c>
      <c r="G115" s="170"/>
      <c r="H115" s="170"/>
      <c r="I115" s="170">
        <f t="shared" ref="I115:I120" si="17">ROUND(F115*(G115+H115),2)</f>
        <v>0</v>
      </c>
      <c r="J115" s="168">
        <f t="shared" ref="J115:J120" si="18">ROUND(F115*(N115),2)</f>
        <v>16.12</v>
      </c>
      <c r="K115" s="1">
        <f t="shared" ref="K115:K120" si="19">ROUND(F115*(O115),2)</f>
        <v>0</v>
      </c>
      <c r="L115" s="1">
        <f t="shared" ref="L115:L120" si="20">ROUND(F115*(G115),2)</f>
        <v>0</v>
      </c>
      <c r="M115" s="1"/>
      <c r="N115" s="1">
        <v>9.48</v>
      </c>
      <c r="O115" s="1"/>
      <c r="P115" s="167"/>
      <c r="Q115" s="173"/>
      <c r="R115" s="173"/>
      <c r="S115" s="167"/>
      <c r="Z115">
        <v>0</v>
      </c>
    </row>
    <row r="116" spans="1:26" ht="24.95" customHeight="1" x14ac:dyDescent="0.25">
      <c r="A116" s="171"/>
      <c r="B116" s="168" t="s">
        <v>192</v>
      </c>
      <c r="C116" s="172" t="s">
        <v>199</v>
      </c>
      <c r="D116" s="168" t="s">
        <v>200</v>
      </c>
      <c r="E116" s="168" t="s">
        <v>135</v>
      </c>
      <c r="F116" s="169">
        <v>1</v>
      </c>
      <c r="G116" s="170"/>
      <c r="H116" s="170"/>
      <c r="I116" s="170">
        <f t="shared" si="17"/>
        <v>0</v>
      </c>
      <c r="J116" s="168">
        <f t="shared" si="18"/>
        <v>12.21</v>
      </c>
      <c r="K116" s="1">
        <f t="shared" si="19"/>
        <v>0</v>
      </c>
      <c r="L116" s="1">
        <f t="shared" si="20"/>
        <v>0</v>
      </c>
      <c r="M116" s="1"/>
      <c r="N116" s="1">
        <v>12.21</v>
      </c>
      <c r="O116" s="1"/>
      <c r="P116" s="167"/>
      <c r="Q116" s="173"/>
      <c r="R116" s="173"/>
      <c r="S116" s="167"/>
      <c r="Z116">
        <v>0</v>
      </c>
    </row>
    <row r="117" spans="1:26" ht="24.95" customHeight="1" x14ac:dyDescent="0.25">
      <c r="A117" s="171"/>
      <c r="B117" s="168" t="s">
        <v>192</v>
      </c>
      <c r="C117" s="172" t="s">
        <v>201</v>
      </c>
      <c r="D117" s="168" t="s">
        <v>202</v>
      </c>
      <c r="E117" s="168" t="s">
        <v>135</v>
      </c>
      <c r="F117" s="169">
        <v>3</v>
      </c>
      <c r="G117" s="170"/>
      <c r="H117" s="170"/>
      <c r="I117" s="170">
        <f t="shared" si="17"/>
        <v>0</v>
      </c>
      <c r="J117" s="168">
        <f t="shared" si="18"/>
        <v>27.36</v>
      </c>
      <c r="K117" s="1">
        <f t="shared" si="19"/>
        <v>0</v>
      </c>
      <c r="L117" s="1">
        <f t="shared" si="20"/>
        <v>0</v>
      </c>
      <c r="M117" s="1"/>
      <c r="N117" s="1">
        <v>9.1199999999999992</v>
      </c>
      <c r="O117" s="1"/>
      <c r="P117" s="167"/>
      <c r="Q117" s="173"/>
      <c r="R117" s="173"/>
      <c r="S117" s="167"/>
      <c r="Z117">
        <v>0</v>
      </c>
    </row>
    <row r="118" spans="1:26" ht="24.95" customHeight="1" x14ac:dyDescent="0.25">
      <c r="A118" s="171"/>
      <c r="B118" s="168" t="s">
        <v>192</v>
      </c>
      <c r="C118" s="172" t="s">
        <v>193</v>
      </c>
      <c r="D118" s="168" t="s">
        <v>194</v>
      </c>
      <c r="E118" s="168" t="s">
        <v>165</v>
      </c>
      <c r="F118" s="169">
        <v>7.53</v>
      </c>
      <c r="G118" s="170"/>
      <c r="H118" s="170"/>
      <c r="I118" s="170">
        <f t="shared" si="17"/>
        <v>0</v>
      </c>
      <c r="J118" s="168">
        <f t="shared" si="18"/>
        <v>86.75</v>
      </c>
      <c r="K118" s="1">
        <f t="shared" si="19"/>
        <v>0</v>
      </c>
      <c r="L118" s="1">
        <f t="shared" si="20"/>
        <v>0</v>
      </c>
      <c r="M118" s="1"/>
      <c r="N118" s="1">
        <v>11.52</v>
      </c>
      <c r="O118" s="1"/>
      <c r="P118" s="167"/>
      <c r="Q118" s="173"/>
      <c r="R118" s="173"/>
      <c r="S118" s="167"/>
      <c r="Z118">
        <v>0</v>
      </c>
    </row>
    <row r="119" spans="1:26" ht="24.95" customHeight="1" x14ac:dyDescent="0.25">
      <c r="A119" s="171"/>
      <c r="B119" s="168" t="s">
        <v>192</v>
      </c>
      <c r="C119" s="172" t="s">
        <v>195</v>
      </c>
      <c r="D119" s="168" t="s">
        <v>196</v>
      </c>
      <c r="E119" s="168" t="s">
        <v>135</v>
      </c>
      <c r="F119" s="169">
        <v>1</v>
      </c>
      <c r="G119" s="170"/>
      <c r="H119" s="170"/>
      <c r="I119" s="170">
        <f t="shared" si="17"/>
        <v>0</v>
      </c>
      <c r="J119" s="168">
        <f t="shared" si="18"/>
        <v>8.16</v>
      </c>
      <c r="K119" s="1">
        <f t="shared" si="19"/>
        <v>0</v>
      </c>
      <c r="L119" s="1">
        <f t="shared" si="20"/>
        <v>0</v>
      </c>
      <c r="M119" s="1"/>
      <c r="N119" s="1">
        <v>8.16</v>
      </c>
      <c r="O119" s="1"/>
      <c r="P119" s="167"/>
      <c r="Q119" s="173"/>
      <c r="R119" s="173"/>
      <c r="S119" s="167"/>
      <c r="Z119">
        <v>0</v>
      </c>
    </row>
    <row r="120" spans="1:26" ht="24.95" customHeight="1" x14ac:dyDescent="0.25">
      <c r="A120" s="171"/>
      <c r="B120" s="168" t="s">
        <v>203</v>
      </c>
      <c r="C120" s="172" t="s">
        <v>204</v>
      </c>
      <c r="D120" s="168" t="s">
        <v>205</v>
      </c>
      <c r="E120" s="168" t="s">
        <v>155</v>
      </c>
      <c r="F120" s="169">
        <v>1.85</v>
      </c>
      <c r="G120" s="175"/>
      <c r="H120" s="175"/>
      <c r="I120" s="175">
        <f t="shared" si="17"/>
        <v>0</v>
      </c>
      <c r="J120" s="168">
        <f t="shared" si="18"/>
        <v>2.78</v>
      </c>
      <c r="K120" s="1">
        <f t="shared" si="19"/>
        <v>0</v>
      </c>
      <c r="L120" s="1">
        <f t="shared" si="20"/>
        <v>0</v>
      </c>
      <c r="M120" s="1"/>
      <c r="N120" s="1">
        <v>1.5</v>
      </c>
      <c r="O120" s="1"/>
      <c r="P120" s="167"/>
      <c r="Q120" s="173"/>
      <c r="R120" s="173"/>
      <c r="S120" s="167"/>
      <c r="Z120">
        <v>0</v>
      </c>
    </row>
    <row r="121" spans="1:26" x14ac:dyDescent="0.25">
      <c r="A121" s="156"/>
      <c r="B121" s="156"/>
      <c r="C121" s="156"/>
      <c r="D121" s="156" t="s">
        <v>77</v>
      </c>
      <c r="E121" s="156"/>
      <c r="F121" s="167"/>
      <c r="G121" s="159">
        <f>ROUND((SUM(L114:L120))/1,2)</f>
        <v>0</v>
      </c>
      <c r="H121" s="159">
        <f>ROUND((SUM(M114:M120))/1,2)</f>
        <v>0</v>
      </c>
      <c r="I121" s="159">
        <f>ROUND((SUM(I114:I120))/1,2)</f>
        <v>0</v>
      </c>
      <c r="J121" s="156"/>
      <c r="K121" s="156"/>
      <c r="L121" s="156">
        <f>ROUND((SUM(L114:L120))/1,2)</f>
        <v>0</v>
      </c>
      <c r="M121" s="156">
        <f>ROUND((SUM(M114:M120))/1,2)</f>
        <v>0</v>
      </c>
      <c r="N121" s="156"/>
      <c r="O121" s="156"/>
      <c r="P121" s="174">
        <f>ROUND((SUM(P114:P120))/1,2)</f>
        <v>0</v>
      </c>
      <c r="Q121" s="153"/>
      <c r="R121" s="153"/>
      <c r="S121" s="174">
        <f>ROUND((SUM(S114:S120))/1,2)</f>
        <v>0</v>
      </c>
      <c r="T121" s="153"/>
      <c r="U121" s="153"/>
      <c r="V121" s="153"/>
      <c r="W121" s="153"/>
      <c r="X121" s="153"/>
      <c r="Y121" s="153"/>
      <c r="Z121" s="153"/>
    </row>
    <row r="122" spans="1:26" x14ac:dyDescent="0.25">
      <c r="A122" s="1"/>
      <c r="B122" s="1"/>
      <c r="C122" s="1"/>
      <c r="D122" s="1"/>
      <c r="E122" s="1"/>
      <c r="F122" s="163"/>
      <c r="G122" s="149"/>
      <c r="H122" s="149"/>
      <c r="I122" s="149"/>
      <c r="J122" s="1"/>
      <c r="K122" s="1"/>
      <c r="L122" s="1"/>
      <c r="M122" s="1"/>
      <c r="N122" s="1"/>
      <c r="O122" s="1"/>
      <c r="P122" s="1"/>
      <c r="S122" s="1"/>
    </row>
    <row r="123" spans="1:26" x14ac:dyDescent="0.25">
      <c r="A123" s="156"/>
      <c r="B123" s="156"/>
      <c r="C123" s="156"/>
      <c r="D123" s="156" t="s">
        <v>228</v>
      </c>
      <c r="E123" s="156"/>
      <c r="F123" s="167"/>
      <c r="G123" s="157"/>
      <c r="H123" s="157"/>
      <c r="I123" s="157"/>
      <c r="J123" s="156"/>
      <c r="K123" s="156"/>
      <c r="L123" s="156"/>
      <c r="M123" s="156"/>
      <c r="N123" s="156"/>
      <c r="O123" s="156"/>
      <c r="P123" s="156"/>
      <c r="Q123" s="153"/>
      <c r="R123" s="153"/>
      <c r="S123" s="156"/>
      <c r="T123" s="153"/>
      <c r="U123" s="153"/>
      <c r="V123" s="153"/>
      <c r="W123" s="153"/>
      <c r="X123" s="153"/>
      <c r="Y123" s="153"/>
      <c r="Z123" s="153"/>
    </row>
    <row r="124" spans="1:26" ht="24.95" customHeight="1" x14ac:dyDescent="0.25">
      <c r="A124" s="171"/>
      <c r="B124" s="168" t="s">
        <v>285</v>
      </c>
      <c r="C124" s="172" t="s">
        <v>286</v>
      </c>
      <c r="D124" s="168" t="s">
        <v>287</v>
      </c>
      <c r="E124" s="168" t="s">
        <v>165</v>
      </c>
      <c r="F124" s="169">
        <v>8.8000000000000007</v>
      </c>
      <c r="G124" s="170"/>
      <c r="H124" s="170"/>
      <c r="I124" s="170">
        <f t="shared" ref="I124:I131" si="21">ROUND(F124*(G124+H124),2)</f>
        <v>0</v>
      </c>
      <c r="J124" s="168">
        <f t="shared" ref="J124:J131" si="22">ROUND(F124*(N124),2)</f>
        <v>82.72</v>
      </c>
      <c r="K124" s="1">
        <f t="shared" ref="K124:K131" si="23">ROUND(F124*(O124),2)</f>
        <v>0</v>
      </c>
      <c r="L124" s="1">
        <f>ROUND(F124*(G124),2)</f>
        <v>0</v>
      </c>
      <c r="M124" s="1"/>
      <c r="N124" s="1">
        <v>9.4</v>
      </c>
      <c r="O124" s="1"/>
      <c r="P124" s="167"/>
      <c r="Q124" s="173"/>
      <c r="R124" s="173"/>
      <c r="S124" s="167"/>
      <c r="Z124">
        <v>0</v>
      </c>
    </row>
    <row r="125" spans="1:26" ht="24.95" customHeight="1" x14ac:dyDescent="0.25">
      <c r="A125" s="171"/>
      <c r="B125" s="168" t="s">
        <v>127</v>
      </c>
      <c r="C125" s="172" t="s">
        <v>288</v>
      </c>
      <c r="D125" s="168" t="s">
        <v>289</v>
      </c>
      <c r="E125" s="168" t="s">
        <v>135</v>
      </c>
      <c r="F125" s="169">
        <v>2</v>
      </c>
      <c r="G125" s="170"/>
      <c r="H125" s="170"/>
      <c r="I125" s="170">
        <f t="shared" si="21"/>
        <v>0</v>
      </c>
      <c r="J125" s="168">
        <f t="shared" si="22"/>
        <v>184.04</v>
      </c>
      <c r="K125" s="1">
        <f t="shared" si="23"/>
        <v>0</v>
      </c>
      <c r="L125" s="1">
        <f>ROUND(F125*(G125),2)</f>
        <v>0</v>
      </c>
      <c r="M125" s="1"/>
      <c r="N125" s="1">
        <v>92.02</v>
      </c>
      <c r="O125" s="1"/>
      <c r="P125" s="167"/>
      <c r="Q125" s="173"/>
      <c r="R125" s="173"/>
      <c r="S125" s="167"/>
      <c r="Z125">
        <v>0</v>
      </c>
    </row>
    <row r="126" spans="1:26" ht="24.95" customHeight="1" x14ac:dyDescent="0.25">
      <c r="A126" s="171"/>
      <c r="B126" s="168" t="s">
        <v>285</v>
      </c>
      <c r="C126" s="172" t="s">
        <v>290</v>
      </c>
      <c r="D126" s="168" t="s">
        <v>291</v>
      </c>
      <c r="E126" s="168" t="s">
        <v>135</v>
      </c>
      <c r="F126" s="169">
        <v>2</v>
      </c>
      <c r="G126" s="170"/>
      <c r="H126" s="170"/>
      <c r="I126" s="170">
        <f t="shared" si="21"/>
        <v>0</v>
      </c>
      <c r="J126" s="168">
        <f t="shared" si="22"/>
        <v>97.28</v>
      </c>
      <c r="K126" s="1">
        <f t="shared" si="23"/>
        <v>0</v>
      </c>
      <c r="L126" s="1">
        <f>ROUND(F126*(G126),2)</f>
        <v>0</v>
      </c>
      <c r="M126" s="1"/>
      <c r="N126" s="1">
        <v>48.64</v>
      </c>
      <c r="O126" s="1"/>
      <c r="P126" s="167"/>
      <c r="Q126" s="173"/>
      <c r="R126" s="173"/>
      <c r="S126" s="167"/>
      <c r="Z126">
        <v>0</v>
      </c>
    </row>
    <row r="127" spans="1:26" ht="24.95" customHeight="1" x14ac:dyDescent="0.25">
      <c r="A127" s="171"/>
      <c r="B127" s="168" t="s">
        <v>127</v>
      </c>
      <c r="C127" s="172" t="s">
        <v>292</v>
      </c>
      <c r="D127" s="168" t="s">
        <v>293</v>
      </c>
      <c r="E127" s="168" t="s">
        <v>135</v>
      </c>
      <c r="F127" s="169">
        <v>2</v>
      </c>
      <c r="G127" s="170"/>
      <c r="H127" s="170"/>
      <c r="I127" s="170">
        <f t="shared" si="21"/>
        <v>0</v>
      </c>
      <c r="J127" s="168">
        <f t="shared" si="22"/>
        <v>706.1</v>
      </c>
      <c r="K127" s="1">
        <f t="shared" si="23"/>
        <v>0</v>
      </c>
      <c r="L127" s="1">
        <f>ROUND(F127*(G127),2)</f>
        <v>0</v>
      </c>
      <c r="M127" s="1"/>
      <c r="N127" s="1">
        <v>353.05</v>
      </c>
      <c r="O127" s="1"/>
      <c r="P127" s="167"/>
      <c r="Q127" s="173"/>
      <c r="R127" s="173"/>
      <c r="S127" s="167"/>
      <c r="Z127">
        <v>0</v>
      </c>
    </row>
    <row r="128" spans="1:26" ht="24.95" customHeight="1" x14ac:dyDescent="0.25">
      <c r="A128" s="171"/>
      <c r="B128" s="168" t="s">
        <v>285</v>
      </c>
      <c r="C128" s="172" t="s">
        <v>294</v>
      </c>
      <c r="D128" s="168" t="s">
        <v>295</v>
      </c>
      <c r="E128" s="168" t="s">
        <v>135</v>
      </c>
      <c r="F128" s="169">
        <v>2</v>
      </c>
      <c r="G128" s="170"/>
      <c r="H128" s="170"/>
      <c r="I128" s="170">
        <f t="shared" si="21"/>
        <v>0</v>
      </c>
      <c r="J128" s="168">
        <f t="shared" si="22"/>
        <v>10.56</v>
      </c>
      <c r="K128" s="1">
        <f t="shared" si="23"/>
        <v>0</v>
      </c>
      <c r="L128" s="1">
        <f>ROUND(F128*(G128),2)</f>
        <v>0</v>
      </c>
      <c r="M128" s="1"/>
      <c r="N128" s="1">
        <v>5.28</v>
      </c>
      <c r="O128" s="1"/>
      <c r="P128" s="167"/>
      <c r="Q128" s="173"/>
      <c r="R128" s="173"/>
      <c r="S128" s="167"/>
      <c r="Z128">
        <v>0</v>
      </c>
    </row>
    <row r="129" spans="1:26" ht="24.95" customHeight="1" x14ac:dyDescent="0.25">
      <c r="A129" s="171"/>
      <c r="B129" s="168" t="s">
        <v>150</v>
      </c>
      <c r="C129" s="172" t="s">
        <v>296</v>
      </c>
      <c r="D129" s="168" t="s">
        <v>297</v>
      </c>
      <c r="E129" s="168" t="s">
        <v>165</v>
      </c>
      <c r="F129" s="169">
        <v>2</v>
      </c>
      <c r="G129" s="170"/>
      <c r="H129" s="170"/>
      <c r="I129" s="170">
        <f t="shared" si="21"/>
        <v>0</v>
      </c>
      <c r="J129" s="168">
        <f t="shared" si="22"/>
        <v>23.68</v>
      </c>
      <c r="K129" s="1">
        <f t="shared" si="23"/>
        <v>0</v>
      </c>
      <c r="L129" s="1"/>
      <c r="M129" s="1">
        <f>ROUND(F129*(H129),2)</f>
        <v>0</v>
      </c>
      <c r="N129" s="1">
        <v>11.84</v>
      </c>
      <c r="O129" s="1"/>
      <c r="P129" s="167"/>
      <c r="Q129" s="173"/>
      <c r="R129" s="173"/>
      <c r="S129" s="167"/>
      <c r="Z129">
        <v>0</v>
      </c>
    </row>
    <row r="130" spans="1:26" ht="24.95" customHeight="1" x14ac:dyDescent="0.25">
      <c r="A130" s="171"/>
      <c r="B130" s="168" t="s">
        <v>150</v>
      </c>
      <c r="C130" s="172" t="s">
        <v>298</v>
      </c>
      <c r="D130" s="168" t="s">
        <v>299</v>
      </c>
      <c r="E130" s="168" t="s">
        <v>135</v>
      </c>
      <c r="F130" s="169">
        <v>2</v>
      </c>
      <c r="G130" s="170"/>
      <c r="H130" s="170"/>
      <c r="I130" s="170">
        <f t="shared" si="21"/>
        <v>0</v>
      </c>
      <c r="J130" s="168">
        <f t="shared" si="22"/>
        <v>0.96</v>
      </c>
      <c r="K130" s="1">
        <f t="shared" si="23"/>
        <v>0</v>
      </c>
      <c r="L130" s="1"/>
      <c r="M130" s="1">
        <f>ROUND(F130*(H130),2)</f>
        <v>0</v>
      </c>
      <c r="N130" s="1">
        <v>0.48</v>
      </c>
      <c r="O130" s="1"/>
      <c r="P130" s="167"/>
      <c r="Q130" s="173"/>
      <c r="R130" s="173"/>
      <c r="S130" s="167"/>
      <c r="Z130">
        <v>0</v>
      </c>
    </row>
    <row r="131" spans="1:26" ht="24.95" customHeight="1" x14ac:dyDescent="0.25">
      <c r="A131" s="171"/>
      <c r="B131" s="168" t="s">
        <v>285</v>
      </c>
      <c r="C131" s="172" t="s">
        <v>300</v>
      </c>
      <c r="D131" s="168" t="s">
        <v>301</v>
      </c>
      <c r="E131" s="168" t="s">
        <v>155</v>
      </c>
      <c r="F131" s="169">
        <v>0.55000000000000004</v>
      </c>
      <c r="G131" s="175"/>
      <c r="H131" s="175"/>
      <c r="I131" s="175">
        <f t="shared" si="21"/>
        <v>0</v>
      </c>
      <c r="J131" s="168">
        <f t="shared" si="22"/>
        <v>6.08</v>
      </c>
      <c r="K131" s="1">
        <f t="shared" si="23"/>
        <v>0</v>
      </c>
      <c r="L131" s="1">
        <f>ROUND(F131*(G131),2)</f>
        <v>0</v>
      </c>
      <c r="M131" s="1"/>
      <c r="N131" s="1">
        <v>11.05</v>
      </c>
      <c r="O131" s="1"/>
      <c r="P131" s="167"/>
      <c r="Q131" s="173"/>
      <c r="R131" s="173"/>
      <c r="S131" s="167"/>
      <c r="Z131">
        <v>0</v>
      </c>
    </row>
    <row r="132" spans="1:26" x14ac:dyDescent="0.25">
      <c r="A132" s="156"/>
      <c r="B132" s="156"/>
      <c r="C132" s="156"/>
      <c r="D132" s="156" t="s">
        <v>228</v>
      </c>
      <c r="E132" s="156"/>
      <c r="F132" s="167"/>
      <c r="G132" s="159">
        <f>ROUND((SUM(L123:L131))/1,2)</f>
        <v>0</v>
      </c>
      <c r="H132" s="159">
        <f>ROUND((SUM(M123:M131))/1,2)</f>
        <v>0</v>
      </c>
      <c r="I132" s="159">
        <f>ROUND((SUM(I123:I131))/1,2)</f>
        <v>0</v>
      </c>
      <c r="J132" s="156"/>
      <c r="K132" s="156"/>
      <c r="L132" s="156">
        <f>ROUND((SUM(L123:L131))/1,2)</f>
        <v>0</v>
      </c>
      <c r="M132" s="156">
        <f>ROUND((SUM(M123:M131))/1,2)</f>
        <v>0</v>
      </c>
      <c r="N132" s="156"/>
      <c r="O132" s="156"/>
      <c r="P132" s="174">
        <f>ROUND((SUM(P123:P131))/1,2)</f>
        <v>0</v>
      </c>
      <c r="Q132" s="153"/>
      <c r="R132" s="153"/>
      <c r="S132" s="174">
        <f>ROUND((SUM(S123:S131))/1,2)</f>
        <v>0</v>
      </c>
      <c r="T132" s="153"/>
      <c r="U132" s="153"/>
      <c r="V132" s="153"/>
      <c r="W132" s="153"/>
      <c r="X132" s="153"/>
      <c r="Y132" s="153"/>
      <c r="Z132" s="153"/>
    </row>
    <row r="133" spans="1:26" x14ac:dyDescent="0.25">
      <c r="A133" s="1"/>
      <c r="B133" s="1"/>
      <c r="C133" s="1"/>
      <c r="D133" s="1"/>
      <c r="E133" s="1"/>
      <c r="F133" s="163"/>
      <c r="G133" s="149"/>
      <c r="H133" s="149"/>
      <c r="I133" s="149"/>
      <c r="J133" s="1"/>
      <c r="K133" s="1"/>
      <c r="L133" s="1"/>
      <c r="M133" s="1"/>
      <c r="N133" s="1"/>
      <c r="O133" s="1"/>
      <c r="P133" s="1"/>
      <c r="S133" s="1"/>
    </row>
    <row r="134" spans="1:26" x14ac:dyDescent="0.25">
      <c r="A134" s="156"/>
      <c r="B134" s="156"/>
      <c r="C134" s="156"/>
      <c r="D134" s="156" t="s">
        <v>78</v>
      </c>
      <c r="E134" s="156"/>
      <c r="F134" s="167"/>
      <c r="G134" s="157"/>
      <c r="H134" s="157"/>
      <c r="I134" s="157"/>
      <c r="J134" s="156"/>
      <c r="K134" s="156"/>
      <c r="L134" s="156"/>
      <c r="M134" s="156"/>
      <c r="N134" s="156"/>
      <c r="O134" s="156"/>
      <c r="P134" s="156"/>
      <c r="Q134" s="153"/>
      <c r="R134" s="153"/>
      <c r="S134" s="156"/>
      <c r="T134" s="153"/>
      <c r="U134" s="153"/>
      <c r="V134" s="153"/>
      <c r="W134" s="153"/>
      <c r="X134" s="153"/>
      <c r="Y134" s="153"/>
      <c r="Z134" s="153"/>
    </row>
    <row r="135" spans="1:26" ht="24.95" customHeight="1" x14ac:dyDescent="0.25">
      <c r="A135" s="171"/>
      <c r="B135" s="168" t="s">
        <v>206</v>
      </c>
      <c r="C135" s="172" t="s">
        <v>302</v>
      </c>
      <c r="D135" s="168" t="s">
        <v>303</v>
      </c>
      <c r="E135" s="168" t="s">
        <v>105</v>
      </c>
      <c r="F135" s="169">
        <v>2.4</v>
      </c>
      <c r="G135" s="170"/>
      <c r="H135" s="170"/>
      <c r="I135" s="170">
        <f>ROUND(F135*(G135+H135),2)</f>
        <v>0</v>
      </c>
      <c r="J135" s="168">
        <f>ROUND(F135*(N135),2)</f>
        <v>22.13</v>
      </c>
      <c r="K135" s="1">
        <f>ROUND(F135*(O135),2)</f>
        <v>0</v>
      </c>
      <c r="L135" s="1">
        <f>ROUND(F135*(G135),2)</f>
        <v>0</v>
      </c>
      <c r="M135" s="1"/>
      <c r="N135" s="1">
        <v>9.2200000000000006</v>
      </c>
      <c r="O135" s="1"/>
      <c r="P135" s="167"/>
      <c r="Q135" s="173"/>
      <c r="R135" s="173"/>
      <c r="S135" s="167"/>
      <c r="Z135">
        <v>0</v>
      </c>
    </row>
    <row r="136" spans="1:26" ht="24.95" customHeight="1" x14ac:dyDescent="0.25">
      <c r="A136" s="171"/>
      <c r="B136" s="168" t="s">
        <v>127</v>
      </c>
      <c r="C136" s="172" t="s">
        <v>304</v>
      </c>
      <c r="D136" s="168" t="s">
        <v>305</v>
      </c>
      <c r="E136" s="168" t="s">
        <v>135</v>
      </c>
      <c r="F136" s="169">
        <v>2</v>
      </c>
      <c r="G136" s="170"/>
      <c r="H136" s="170"/>
      <c r="I136" s="170">
        <f>ROUND(F136*(G136+H136),2)</f>
        <v>0</v>
      </c>
      <c r="J136" s="168">
        <f>ROUND(F136*(N136),2)</f>
        <v>91.46</v>
      </c>
      <c r="K136" s="1">
        <f>ROUND(F136*(O136),2)</f>
        <v>0</v>
      </c>
      <c r="L136" s="1">
        <f>ROUND(F136*(G136),2)</f>
        <v>0</v>
      </c>
      <c r="M136" s="1"/>
      <c r="N136" s="1">
        <v>45.73</v>
      </c>
      <c r="O136" s="1"/>
      <c r="P136" s="167"/>
      <c r="Q136" s="173"/>
      <c r="R136" s="173"/>
      <c r="S136" s="167"/>
      <c r="Z136">
        <v>0</v>
      </c>
    </row>
    <row r="137" spans="1:26" ht="24.95" customHeight="1" x14ac:dyDescent="0.25">
      <c r="A137" s="171"/>
      <c r="B137" s="168" t="s">
        <v>206</v>
      </c>
      <c r="C137" s="172" t="s">
        <v>306</v>
      </c>
      <c r="D137" s="168" t="s">
        <v>307</v>
      </c>
      <c r="E137" s="168" t="s">
        <v>155</v>
      </c>
      <c r="F137" s="169">
        <v>0.9</v>
      </c>
      <c r="G137" s="175"/>
      <c r="H137" s="175"/>
      <c r="I137" s="175">
        <f>ROUND(F137*(G137+H137),2)</f>
        <v>0</v>
      </c>
      <c r="J137" s="168">
        <f>ROUND(F137*(N137),2)</f>
        <v>1.03</v>
      </c>
      <c r="K137" s="1">
        <f>ROUND(F137*(O137),2)</f>
        <v>0</v>
      </c>
      <c r="L137" s="1">
        <f>ROUND(F137*(G137),2)</f>
        <v>0</v>
      </c>
      <c r="M137" s="1"/>
      <c r="N137" s="1">
        <v>1.1399999999999999</v>
      </c>
      <c r="O137" s="1"/>
      <c r="P137" s="167"/>
      <c r="Q137" s="173"/>
      <c r="R137" s="173"/>
      <c r="S137" s="167"/>
      <c r="Z137">
        <v>0</v>
      </c>
    </row>
    <row r="138" spans="1:26" x14ac:dyDescent="0.25">
      <c r="A138" s="156"/>
      <c r="B138" s="156"/>
      <c r="C138" s="156"/>
      <c r="D138" s="156" t="s">
        <v>78</v>
      </c>
      <c r="E138" s="156"/>
      <c r="F138" s="167"/>
      <c r="G138" s="159">
        <f>ROUND((SUM(L134:L137))/1,2)</f>
        <v>0</v>
      </c>
      <c r="H138" s="159">
        <f>ROUND((SUM(M134:M137))/1,2)</f>
        <v>0</v>
      </c>
      <c r="I138" s="159">
        <f>ROUND((SUM(I134:I137))/1,2)</f>
        <v>0</v>
      </c>
      <c r="J138" s="156"/>
      <c r="K138" s="156"/>
      <c r="L138" s="156">
        <f>ROUND((SUM(L134:L137))/1,2)</f>
        <v>0</v>
      </c>
      <c r="M138" s="156">
        <f>ROUND((SUM(M134:M137))/1,2)</f>
        <v>0</v>
      </c>
      <c r="N138" s="156"/>
      <c r="O138" s="156"/>
      <c r="P138" s="174">
        <f>ROUND((SUM(P134:P137))/1,2)</f>
        <v>0</v>
      </c>
      <c r="Q138" s="153"/>
      <c r="R138" s="153"/>
      <c r="S138" s="174">
        <f>ROUND((SUM(S134:S137))/1,2)</f>
        <v>0</v>
      </c>
      <c r="T138" s="153"/>
      <c r="U138" s="153"/>
      <c r="V138" s="153"/>
      <c r="W138" s="153"/>
      <c r="X138" s="153"/>
      <c r="Y138" s="153"/>
      <c r="Z138" s="153"/>
    </row>
    <row r="139" spans="1:26" x14ac:dyDescent="0.25">
      <c r="A139" s="1"/>
      <c r="B139" s="1"/>
      <c r="C139" s="1"/>
      <c r="D139" s="1"/>
      <c r="E139" s="1"/>
      <c r="F139" s="163"/>
      <c r="G139" s="149"/>
      <c r="H139" s="149"/>
      <c r="I139" s="149"/>
      <c r="J139" s="1"/>
      <c r="K139" s="1"/>
      <c r="L139" s="1"/>
      <c r="M139" s="1"/>
      <c r="N139" s="1"/>
      <c r="O139" s="1"/>
      <c r="P139" s="1"/>
      <c r="S139" s="1"/>
    </row>
    <row r="140" spans="1:26" x14ac:dyDescent="0.25">
      <c r="A140" s="156"/>
      <c r="B140" s="156"/>
      <c r="C140" s="156"/>
      <c r="D140" s="156" t="s">
        <v>79</v>
      </c>
      <c r="E140" s="156"/>
      <c r="F140" s="167"/>
      <c r="G140" s="157"/>
      <c r="H140" s="157"/>
      <c r="I140" s="157"/>
      <c r="J140" s="156"/>
      <c r="K140" s="156"/>
      <c r="L140" s="156"/>
      <c r="M140" s="156"/>
      <c r="N140" s="156"/>
      <c r="O140" s="156"/>
      <c r="P140" s="156"/>
      <c r="Q140" s="153"/>
      <c r="R140" s="153"/>
      <c r="S140" s="156"/>
      <c r="T140" s="153"/>
      <c r="U140" s="153"/>
      <c r="V140" s="153"/>
      <c r="W140" s="153"/>
      <c r="X140" s="153"/>
      <c r="Y140" s="153"/>
      <c r="Z140" s="153"/>
    </row>
    <row r="141" spans="1:26" ht="24.95" customHeight="1" x14ac:dyDescent="0.25">
      <c r="A141" s="171"/>
      <c r="B141" s="168" t="s">
        <v>212</v>
      </c>
      <c r="C141" s="172" t="s">
        <v>221</v>
      </c>
      <c r="D141" s="168" t="s">
        <v>308</v>
      </c>
      <c r="E141" s="168" t="s">
        <v>105</v>
      </c>
      <c r="F141" s="169">
        <v>88.924000000000007</v>
      </c>
      <c r="G141" s="170"/>
      <c r="H141" s="170"/>
      <c r="I141" s="170">
        <f>ROUND(F141*(G141+H141),2)</f>
        <v>0</v>
      </c>
      <c r="J141" s="168">
        <f>ROUND(F141*(N141),2)</f>
        <v>260.55</v>
      </c>
      <c r="K141" s="1">
        <f>ROUND(F141*(O141),2)</f>
        <v>0</v>
      </c>
      <c r="L141" s="1">
        <f>ROUND(F141*(G141),2)</f>
        <v>0</v>
      </c>
      <c r="M141" s="1"/>
      <c r="N141" s="1">
        <v>2.93</v>
      </c>
      <c r="O141" s="1"/>
      <c r="P141" s="167"/>
      <c r="Q141" s="173"/>
      <c r="R141" s="173"/>
      <c r="S141" s="167"/>
      <c r="Z141">
        <v>0</v>
      </c>
    </row>
    <row r="142" spans="1:26" x14ac:dyDescent="0.25">
      <c r="A142" s="156"/>
      <c r="B142" s="156"/>
      <c r="C142" s="156"/>
      <c r="D142" s="156" t="s">
        <v>79</v>
      </c>
      <c r="E142" s="156"/>
      <c r="F142" s="167"/>
      <c r="G142" s="159">
        <f>ROUND((SUM(L140:L141))/1,2)</f>
        <v>0</v>
      </c>
      <c r="H142" s="159">
        <f>ROUND((SUM(M140:M141))/1,2)</f>
        <v>0</v>
      </c>
      <c r="I142" s="159">
        <f>ROUND((SUM(I140:I141))/1,2)</f>
        <v>0</v>
      </c>
      <c r="J142" s="156"/>
      <c r="K142" s="156"/>
      <c r="L142" s="156">
        <f>ROUND((SUM(L140:L141))/1,2)</f>
        <v>0</v>
      </c>
      <c r="M142" s="156">
        <f>ROUND((SUM(M140:M141))/1,2)</f>
        <v>0</v>
      </c>
      <c r="N142" s="156"/>
      <c r="O142" s="156"/>
      <c r="P142" s="174">
        <f>ROUND((SUM(P140:P141))/1,2)</f>
        <v>0</v>
      </c>
      <c r="Q142" s="153"/>
      <c r="R142" s="153"/>
      <c r="S142" s="174">
        <f>ROUND((SUM(S140:S141))/1,2)</f>
        <v>0</v>
      </c>
      <c r="T142" s="153"/>
      <c r="U142" s="153"/>
      <c r="V142" s="153"/>
      <c r="W142" s="153"/>
      <c r="X142" s="153"/>
      <c r="Y142" s="153"/>
      <c r="Z142" s="153"/>
    </row>
    <row r="143" spans="1:26" x14ac:dyDescent="0.25">
      <c r="A143" s="1"/>
      <c r="B143" s="1"/>
      <c r="C143" s="1"/>
      <c r="D143" s="1"/>
      <c r="E143" s="1"/>
      <c r="F143" s="163"/>
      <c r="G143" s="149"/>
      <c r="H143" s="149"/>
      <c r="I143" s="149"/>
      <c r="J143" s="1"/>
      <c r="K143" s="1"/>
      <c r="L143" s="1"/>
      <c r="M143" s="1"/>
      <c r="N143" s="1"/>
      <c r="O143" s="1"/>
      <c r="P143" s="1"/>
      <c r="S143" s="1"/>
    </row>
    <row r="144" spans="1:26" x14ac:dyDescent="0.25">
      <c r="A144" s="156"/>
      <c r="B144" s="156"/>
      <c r="C144" s="156"/>
      <c r="D144" s="156" t="s">
        <v>229</v>
      </c>
      <c r="E144" s="156"/>
      <c r="F144" s="167"/>
      <c r="G144" s="157"/>
      <c r="H144" s="157"/>
      <c r="I144" s="157"/>
      <c r="J144" s="156"/>
      <c r="K144" s="156"/>
      <c r="L144" s="156"/>
      <c r="M144" s="156"/>
      <c r="N144" s="156"/>
      <c r="O144" s="156"/>
      <c r="P144" s="156"/>
      <c r="Q144" s="153"/>
      <c r="R144" s="153"/>
      <c r="S144" s="156"/>
      <c r="T144" s="153"/>
      <c r="U144" s="153"/>
      <c r="V144" s="153"/>
      <c r="W144" s="153"/>
      <c r="X144" s="153"/>
      <c r="Y144" s="153"/>
      <c r="Z144" s="153"/>
    </row>
    <row r="145" spans="1:26" ht="24.95" customHeight="1" x14ac:dyDescent="0.25">
      <c r="A145" s="171"/>
      <c r="B145" s="168" t="s">
        <v>309</v>
      </c>
      <c r="C145" s="172" t="s">
        <v>310</v>
      </c>
      <c r="D145" s="168" t="s">
        <v>311</v>
      </c>
      <c r="E145" s="168" t="s">
        <v>105</v>
      </c>
      <c r="F145" s="169">
        <v>41.72</v>
      </c>
      <c r="G145" s="170"/>
      <c r="H145" s="170"/>
      <c r="I145" s="170">
        <f>ROUND(F145*(G145+H145),2)</f>
        <v>0</v>
      </c>
      <c r="J145" s="168">
        <f>ROUND(F145*(N145),2)</f>
        <v>35.46</v>
      </c>
      <c r="K145" s="1">
        <f>ROUND(F145*(O145),2)</f>
        <v>0</v>
      </c>
      <c r="L145" s="1">
        <f>ROUND(F145*(G145),2)</f>
        <v>0</v>
      </c>
      <c r="M145" s="1"/>
      <c r="N145" s="1">
        <v>0.85</v>
      </c>
      <c r="O145" s="1"/>
      <c r="P145" s="167"/>
      <c r="Q145" s="173"/>
      <c r="R145" s="173"/>
      <c r="S145" s="167"/>
      <c r="Z145">
        <v>0</v>
      </c>
    </row>
    <row r="146" spans="1:26" ht="35.1" customHeight="1" x14ac:dyDescent="0.25">
      <c r="A146" s="171"/>
      <c r="B146" s="168" t="s">
        <v>309</v>
      </c>
      <c r="C146" s="172" t="s">
        <v>312</v>
      </c>
      <c r="D146" s="168" t="s">
        <v>313</v>
      </c>
      <c r="E146" s="168" t="s">
        <v>105</v>
      </c>
      <c r="F146" s="169">
        <v>41.72</v>
      </c>
      <c r="G146" s="170"/>
      <c r="H146" s="170"/>
      <c r="I146" s="170">
        <f>ROUND(F146*(G146+H146),2)</f>
        <v>0</v>
      </c>
      <c r="J146" s="168">
        <f>ROUND(F146*(N146),2)</f>
        <v>63</v>
      </c>
      <c r="K146" s="1">
        <f>ROUND(F146*(O146),2)</f>
        <v>0</v>
      </c>
      <c r="L146" s="1">
        <f>ROUND(F146*(G146),2)</f>
        <v>0</v>
      </c>
      <c r="M146" s="1"/>
      <c r="N146" s="1">
        <v>1.51</v>
      </c>
      <c r="O146" s="1"/>
      <c r="P146" s="167"/>
      <c r="Q146" s="173"/>
      <c r="R146" s="173"/>
      <c r="S146" s="167"/>
      <c r="Z146">
        <v>0</v>
      </c>
    </row>
    <row r="147" spans="1:26" x14ac:dyDescent="0.25">
      <c r="A147" s="156"/>
      <c r="B147" s="156"/>
      <c r="C147" s="156"/>
      <c r="D147" s="156" t="s">
        <v>229</v>
      </c>
      <c r="E147" s="156"/>
      <c r="F147" s="167"/>
      <c r="G147" s="159">
        <f>ROUND((SUM(L144:L146))/1,2)</f>
        <v>0</v>
      </c>
      <c r="H147" s="159">
        <f>ROUND((SUM(M144:M146))/1,2)</f>
        <v>0</v>
      </c>
      <c r="I147" s="159">
        <f>ROUND((SUM(I144:I146))/1,2)</f>
        <v>0</v>
      </c>
      <c r="J147" s="156"/>
      <c r="K147" s="156"/>
      <c r="L147" s="156">
        <f>ROUND((SUM(L144:L146))/1,2)</f>
        <v>0</v>
      </c>
      <c r="M147" s="156">
        <f>ROUND((SUM(M144:M146))/1,2)</f>
        <v>0</v>
      </c>
      <c r="N147" s="156"/>
      <c r="O147" s="156"/>
      <c r="P147" s="174">
        <f>ROUND((SUM(P144:P146))/1,2)</f>
        <v>0</v>
      </c>
      <c r="S147" s="167">
        <f>ROUND((SUM(S144:S146))/1,2)</f>
        <v>0</v>
      </c>
    </row>
    <row r="148" spans="1:26" x14ac:dyDescent="0.25">
      <c r="A148" s="1"/>
      <c r="B148" s="1"/>
      <c r="C148" s="1"/>
      <c r="D148" s="1"/>
      <c r="E148" s="1"/>
      <c r="F148" s="163"/>
      <c r="G148" s="149"/>
      <c r="H148" s="149"/>
      <c r="I148" s="149"/>
      <c r="J148" s="1"/>
      <c r="K148" s="1"/>
      <c r="L148" s="1"/>
      <c r="M148" s="1"/>
      <c r="N148" s="1"/>
      <c r="O148" s="1"/>
      <c r="P148" s="1"/>
      <c r="S148" s="1"/>
    </row>
    <row r="149" spans="1:26" x14ac:dyDescent="0.25">
      <c r="A149" s="156"/>
      <c r="B149" s="156"/>
      <c r="C149" s="156"/>
      <c r="D149" s="2" t="s">
        <v>73</v>
      </c>
      <c r="E149" s="156"/>
      <c r="F149" s="167"/>
      <c r="G149" s="159">
        <f>ROUND((SUM(L73:L148))/2,2)</f>
        <v>0</v>
      </c>
      <c r="H149" s="159">
        <f>ROUND((SUM(M73:M148))/2,2)</f>
        <v>0</v>
      </c>
      <c r="I149" s="159">
        <f>ROUND((SUM(I73:I148))/2,2)</f>
        <v>0</v>
      </c>
      <c r="J149" s="156"/>
      <c r="K149" s="156"/>
      <c r="L149" s="156">
        <f>ROUND((SUM(L73:L148))/2,2)</f>
        <v>0</v>
      </c>
      <c r="M149" s="156">
        <f>ROUND((SUM(M73:M148))/2,2)</f>
        <v>0</v>
      </c>
      <c r="N149" s="156"/>
      <c r="O149" s="156"/>
      <c r="P149" s="174">
        <f>ROUND((SUM(P73:P148))/2,2)</f>
        <v>0</v>
      </c>
      <c r="S149" s="174">
        <f>ROUND((SUM(S73:S148))/2,2)</f>
        <v>0</v>
      </c>
    </row>
    <row r="150" spans="1:26" x14ac:dyDescent="0.25">
      <c r="A150" s="176"/>
      <c r="B150" s="176" t="s">
        <v>13</v>
      </c>
      <c r="C150" s="176"/>
      <c r="D150" s="176"/>
      <c r="E150" s="176"/>
      <c r="F150" s="177" t="s">
        <v>80</v>
      </c>
      <c r="G150" s="178">
        <f>ROUND((SUM(L9:L149))/3,2)</f>
        <v>0</v>
      </c>
      <c r="H150" s="178">
        <f>ROUND((SUM(M9:M149))/3,2)</f>
        <v>0</v>
      </c>
      <c r="I150" s="178">
        <f>ROUND((SUM(I9:I149))/3,2)</f>
        <v>0</v>
      </c>
      <c r="J150" s="176"/>
      <c r="K150" s="176">
        <f>ROUND((SUM(K9:K149)),2)</f>
        <v>0</v>
      </c>
      <c r="L150" s="176">
        <f>ROUND((SUM(L9:L149))/3,2)</f>
        <v>0</v>
      </c>
      <c r="M150" s="176">
        <f>ROUND((SUM(M9:M149))/3,2)</f>
        <v>0</v>
      </c>
      <c r="N150" s="176"/>
      <c r="O150" s="176"/>
      <c r="P150" s="177">
        <f>ROUND((SUM(P9:P149))/3,2)</f>
        <v>0</v>
      </c>
      <c r="S150" s="177">
        <f>ROUND((SUM(S9:S149))/3,2)</f>
        <v>0</v>
      </c>
      <c r="Z150">
        <f>(SUM(Z9:Z149))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Dlhé Klčovo / SO 02 - Sklad náradia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314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29</v>
      </c>
      <c r="C15" s="92" t="s">
        <v>6</v>
      </c>
      <c r="D15" s="92" t="s">
        <v>55</v>
      </c>
      <c r="E15" s="93" t="s">
        <v>56</v>
      </c>
      <c r="F15" s="105" t="s">
        <v>57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4">
        <v>1</v>
      </c>
      <c r="C16" s="95" t="s">
        <v>30</v>
      </c>
      <c r="D16" s="96">
        <f>'Rekap 11533'!B16</f>
        <v>0</v>
      </c>
      <c r="E16" s="97">
        <f>'Rekap 11533'!C16</f>
        <v>0</v>
      </c>
      <c r="F16" s="106">
        <f>'Rekap 11533'!D16</f>
        <v>0</v>
      </c>
      <c r="G16" s="60">
        <v>6</v>
      </c>
      <c r="H16" s="115" t="s">
        <v>36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31</v>
      </c>
      <c r="D17" s="78">
        <f>'Rekap 11533'!B20</f>
        <v>0</v>
      </c>
      <c r="E17" s="76">
        <f>'Rekap 11533'!C20</f>
        <v>0</v>
      </c>
      <c r="F17" s="81">
        <f>'Rekap 11533'!D20</f>
        <v>0</v>
      </c>
      <c r="G17" s="61">
        <v>7</v>
      </c>
      <c r="H17" s="116" t="s">
        <v>37</v>
      </c>
      <c r="I17" s="129"/>
      <c r="J17" s="127">
        <f>'SO 11533'!Z50</f>
        <v>0</v>
      </c>
    </row>
    <row r="18" spans="1:26" ht="18" customHeight="1" x14ac:dyDescent="0.25">
      <c r="A18" s="11"/>
      <c r="B18" s="68">
        <v>3</v>
      </c>
      <c r="C18" s="72" t="s">
        <v>32</v>
      </c>
      <c r="D18" s="79"/>
      <c r="E18" s="77"/>
      <c r="F18" s="82"/>
      <c r="G18" s="61">
        <v>8</v>
      </c>
      <c r="H18" s="116" t="s">
        <v>38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33</v>
      </c>
      <c r="D20" s="80"/>
      <c r="E20" s="100"/>
      <c r="F20" s="107">
        <f>SUM(F16:F19)</f>
        <v>0</v>
      </c>
      <c r="G20" s="61">
        <v>10</v>
      </c>
      <c r="H20" s="116" t="s">
        <v>33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45</v>
      </c>
      <c r="C21" s="69" t="s">
        <v>7</v>
      </c>
      <c r="D21" s="75"/>
      <c r="E21" s="19"/>
      <c r="F21" s="98"/>
      <c r="G21" s="65" t="s">
        <v>51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46</v>
      </c>
      <c r="D22" s="87"/>
      <c r="E22" s="89" t="s">
        <v>49</v>
      </c>
      <c r="F22" s="81">
        <f>((F16*U22*0)+(F17*V22*0)+(F18*W22*0))/100</f>
        <v>0</v>
      </c>
      <c r="G22" s="60">
        <v>16</v>
      </c>
      <c r="H22" s="115" t="s">
        <v>52</v>
      </c>
      <c r="I22" s="130" t="s">
        <v>49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47</v>
      </c>
      <c r="D23" s="66"/>
      <c r="E23" s="89" t="s">
        <v>50</v>
      </c>
      <c r="F23" s="82">
        <f>((F16*U23*0)+(F17*V23*0)+(F18*W23*0))/100</f>
        <v>0</v>
      </c>
      <c r="G23" s="61">
        <v>17</v>
      </c>
      <c r="H23" s="116" t="s">
        <v>53</v>
      </c>
      <c r="I23" s="130" t="s">
        <v>49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48</v>
      </c>
      <c r="D24" s="66"/>
      <c r="E24" s="89" t="s">
        <v>49</v>
      </c>
      <c r="F24" s="82">
        <f>((F16*U24*0)+(F17*V24*0)+(F18*W24*0))/100</f>
        <v>0</v>
      </c>
      <c r="G24" s="61">
        <v>18</v>
      </c>
      <c r="H24" s="116" t="s">
        <v>54</v>
      </c>
      <c r="I24" s="130" t="s">
        <v>50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33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60</v>
      </c>
      <c r="D27" s="136"/>
      <c r="E27" s="102"/>
      <c r="F27" s="30"/>
      <c r="G27" s="109" t="s">
        <v>39</v>
      </c>
      <c r="H27" s="104" t="s">
        <v>40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41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42</v>
      </c>
      <c r="I29" s="123">
        <f>J28-SUM('SO 11533'!K9:'SO 11533'!K49)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43</v>
      </c>
      <c r="I30" s="89">
        <f>SUM('SO 11533'!K9:'SO 11533'!K49)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33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44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58</v>
      </c>
      <c r="E33" s="15"/>
      <c r="F33" s="103"/>
      <c r="G33" s="111">
        <v>26</v>
      </c>
      <c r="H33" s="142" t="s">
        <v>59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8</vt:i4>
      </vt:variant>
    </vt:vector>
  </HeadingPairs>
  <TitlesOfParts>
    <vt:vector size="22" baseType="lpstr">
      <vt:lpstr>Rekapitulácia</vt:lpstr>
      <vt:lpstr>Krycí list stavby</vt:lpstr>
      <vt:lpstr>Kryci_list 11526</vt:lpstr>
      <vt:lpstr>Rekap 11526</vt:lpstr>
      <vt:lpstr>SO 11526</vt:lpstr>
      <vt:lpstr>Kryci_list 11531</vt:lpstr>
      <vt:lpstr>Rekap 11531</vt:lpstr>
      <vt:lpstr>SO 11531</vt:lpstr>
      <vt:lpstr>Kryci_list 11533</vt:lpstr>
      <vt:lpstr>Rekap 11533</vt:lpstr>
      <vt:lpstr>SO 11533</vt:lpstr>
      <vt:lpstr>Kryci_list 11535</vt:lpstr>
      <vt:lpstr>Rekap 11535</vt:lpstr>
      <vt:lpstr>SO 11535</vt:lpstr>
      <vt:lpstr>'Rekap 11526'!Názvy_tlače</vt:lpstr>
      <vt:lpstr>'Rekap 11531'!Názvy_tlače</vt:lpstr>
      <vt:lpstr>'Rekap 11533'!Názvy_tlače</vt:lpstr>
      <vt:lpstr>'Rekap 11535'!Názvy_tlače</vt:lpstr>
      <vt:lpstr>'SO 11526'!Názvy_tlače</vt:lpstr>
      <vt:lpstr>'SO 11531'!Názvy_tlače</vt:lpstr>
      <vt:lpstr>'SO 11533'!Názvy_tlače</vt:lpstr>
      <vt:lpstr>'SO 11535'!Názvy_tlače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2017-03-15T14:42:38Z</dcterms:created>
  <dcterms:modified xsi:type="dcterms:W3CDTF">2017-03-15T16:19:23Z</dcterms:modified>
</cp:coreProperties>
</file>