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D. Klčovo - lajbiky\KSC 2017\CD KSC DK\"/>
    </mc:Choice>
  </mc:AlternateContent>
  <bookViews>
    <workbookView xWindow="0" yWindow="0" windowWidth="17970" windowHeight="7755"/>
  </bookViews>
  <sheets>
    <sheet name="Rekapitulácia" sheetId="1" r:id="rId1"/>
    <sheet name="Krycí list stavby" sheetId="2" r:id="rId2"/>
    <sheet name="Kryci_list 11586" sheetId="3" r:id="rId3"/>
    <sheet name="Rekap 11586" sheetId="4" r:id="rId4"/>
    <sheet name="SO 11586" sheetId="5" r:id="rId5"/>
    <sheet name="Kryci_list 11587" sheetId="6" r:id="rId6"/>
    <sheet name="Rekap 11587" sheetId="7" r:id="rId7"/>
    <sheet name="SO 11587" sheetId="8" r:id="rId8"/>
    <sheet name="Kryci_list 11588" sheetId="9" r:id="rId9"/>
    <sheet name="Rekap 11588" sheetId="10" r:id="rId10"/>
    <sheet name="SO 11588" sheetId="11" r:id="rId11"/>
    <sheet name="Kryci_list 11589" sheetId="12" r:id="rId12"/>
    <sheet name="Rekap 11589" sheetId="13" r:id="rId13"/>
    <sheet name="SO 11589" sheetId="14" r:id="rId14"/>
    <sheet name="Kryci_list 11590" sheetId="15" r:id="rId15"/>
    <sheet name="Rekap 11590" sheetId="16" r:id="rId16"/>
    <sheet name="SO 11590" sheetId="17" r:id="rId17"/>
    <sheet name="Kryci_list 11593" sheetId="18" r:id="rId18"/>
    <sheet name="Rekap 11593" sheetId="19" r:id="rId19"/>
    <sheet name="SO 11593" sheetId="20" r:id="rId20"/>
    <sheet name="Kryci_list 11594" sheetId="21" r:id="rId21"/>
    <sheet name="Rekap 11594" sheetId="22" r:id="rId22"/>
    <sheet name="SO 11594" sheetId="23" r:id="rId23"/>
  </sheets>
  <definedNames>
    <definedName name="_xlnm.Print_Titles" localSheetId="3">'Rekap 11586'!$9:$9</definedName>
    <definedName name="_xlnm.Print_Titles" localSheetId="6">'Rekap 11587'!$9:$9</definedName>
    <definedName name="_xlnm.Print_Titles" localSheetId="9">'Rekap 11588'!$9:$9</definedName>
    <definedName name="_xlnm.Print_Titles" localSheetId="12">'Rekap 11589'!$9:$9</definedName>
    <definedName name="_xlnm.Print_Titles" localSheetId="15">'Rekap 11590'!$9:$9</definedName>
    <definedName name="_xlnm.Print_Titles" localSheetId="18">'Rekap 11593'!$9:$9</definedName>
    <definedName name="_xlnm.Print_Titles" localSheetId="21">'Rekap 11594'!$9:$9</definedName>
    <definedName name="_xlnm.Print_Titles" localSheetId="4">'SO 11586'!$8:$8</definedName>
    <definedName name="_xlnm.Print_Titles" localSheetId="7">'SO 11587'!$8:$8</definedName>
    <definedName name="_xlnm.Print_Titles" localSheetId="10">'SO 11588'!$8:$8</definedName>
    <definedName name="_xlnm.Print_Titles" localSheetId="13">'SO 11589'!$8:$8</definedName>
    <definedName name="_xlnm.Print_Titles" localSheetId="16">'SO 11590'!$8:$8</definedName>
    <definedName name="_xlnm.Print_Titles" localSheetId="19">'SO 11593'!$8:$8</definedName>
    <definedName name="_xlnm.Print_Titles" localSheetId="22">'SO 11594'!$8:$8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J18" i="2"/>
  <c r="J17" i="2"/>
  <c r="J17" i="21"/>
  <c r="K13" i="1"/>
  <c r="I30" i="21"/>
  <c r="J30" i="21" s="1"/>
  <c r="Z106" i="23"/>
  <c r="F11" i="22"/>
  <c r="S103" i="23"/>
  <c r="P103" i="23"/>
  <c r="K102" i="23"/>
  <c r="J102" i="23"/>
  <c r="L102" i="23"/>
  <c r="I102" i="23"/>
  <c r="K101" i="23"/>
  <c r="J101" i="23"/>
  <c r="L101" i="23"/>
  <c r="I101" i="23"/>
  <c r="K100" i="23"/>
  <c r="J100" i="23"/>
  <c r="L100" i="23"/>
  <c r="I100" i="23"/>
  <c r="K99" i="23"/>
  <c r="J99" i="23"/>
  <c r="L99" i="23"/>
  <c r="I99" i="23"/>
  <c r="K98" i="23"/>
  <c r="J98" i="23"/>
  <c r="L98" i="23"/>
  <c r="I98" i="23"/>
  <c r="K97" i="23"/>
  <c r="J97" i="23"/>
  <c r="L97" i="23"/>
  <c r="I97" i="23"/>
  <c r="K96" i="23"/>
  <c r="J96" i="23"/>
  <c r="L96" i="23"/>
  <c r="I96" i="23"/>
  <c r="K95" i="23"/>
  <c r="J95" i="23"/>
  <c r="L95" i="23"/>
  <c r="I95" i="23"/>
  <c r="K94" i="23"/>
  <c r="J94" i="23"/>
  <c r="L94" i="23"/>
  <c r="I94" i="23"/>
  <c r="K93" i="23"/>
  <c r="J93" i="23"/>
  <c r="L93" i="23"/>
  <c r="I93" i="23"/>
  <c r="K92" i="23"/>
  <c r="J92" i="23"/>
  <c r="L92" i="23"/>
  <c r="I92" i="23"/>
  <c r="K91" i="23"/>
  <c r="J91" i="23"/>
  <c r="L91" i="23"/>
  <c r="I91" i="23"/>
  <c r="K90" i="23"/>
  <c r="J90" i="23"/>
  <c r="L90" i="23"/>
  <c r="I90" i="23"/>
  <c r="K89" i="23"/>
  <c r="J89" i="23"/>
  <c r="L89" i="23"/>
  <c r="I89" i="23"/>
  <c r="K88" i="23"/>
  <c r="J88" i="23"/>
  <c r="L88" i="23"/>
  <c r="I88" i="23"/>
  <c r="K87" i="23"/>
  <c r="J87" i="23"/>
  <c r="L87" i="23"/>
  <c r="I87" i="23"/>
  <c r="K86" i="23"/>
  <c r="J86" i="23"/>
  <c r="L86" i="23"/>
  <c r="I86" i="23"/>
  <c r="K85" i="23"/>
  <c r="J85" i="23"/>
  <c r="L85" i="23"/>
  <c r="I85" i="23"/>
  <c r="K84" i="23"/>
  <c r="J84" i="23"/>
  <c r="L84" i="23"/>
  <c r="I84" i="23"/>
  <c r="K83" i="23"/>
  <c r="J83" i="23"/>
  <c r="L83" i="23"/>
  <c r="I83" i="23"/>
  <c r="K82" i="23"/>
  <c r="J82" i="23"/>
  <c r="L82" i="23"/>
  <c r="I82" i="23"/>
  <c r="K81" i="23"/>
  <c r="J81" i="23"/>
  <c r="L81" i="23"/>
  <c r="I81" i="23"/>
  <c r="K80" i="23"/>
  <c r="J80" i="23"/>
  <c r="L80" i="23"/>
  <c r="I80" i="23"/>
  <c r="K79" i="23"/>
  <c r="J79" i="23"/>
  <c r="L79" i="23"/>
  <c r="I79" i="23"/>
  <c r="K78" i="23"/>
  <c r="J78" i="23"/>
  <c r="L78" i="23"/>
  <c r="I78" i="23"/>
  <c r="K77" i="23"/>
  <c r="J77" i="23"/>
  <c r="L77" i="23"/>
  <c r="I77" i="23"/>
  <c r="K76" i="23"/>
  <c r="J76" i="23"/>
  <c r="L76" i="23"/>
  <c r="I76" i="23"/>
  <c r="K75" i="23"/>
  <c r="J75" i="23"/>
  <c r="L75" i="23"/>
  <c r="I75" i="23"/>
  <c r="K74" i="23"/>
  <c r="J74" i="23"/>
  <c r="L74" i="23"/>
  <c r="I74" i="23"/>
  <c r="K73" i="23"/>
  <c r="J73" i="23"/>
  <c r="L73" i="23"/>
  <c r="I73" i="23"/>
  <c r="K72" i="23"/>
  <c r="J72" i="23"/>
  <c r="L72" i="23"/>
  <c r="I72" i="23"/>
  <c r="K71" i="23"/>
  <c r="J71" i="23"/>
  <c r="L71" i="23"/>
  <c r="I71" i="23"/>
  <c r="K70" i="23"/>
  <c r="J70" i="23"/>
  <c r="L70" i="23"/>
  <c r="I70" i="23"/>
  <c r="K69" i="23"/>
  <c r="J69" i="23"/>
  <c r="L69" i="23"/>
  <c r="I69" i="23"/>
  <c r="K68" i="23"/>
  <c r="J68" i="23"/>
  <c r="L68" i="23"/>
  <c r="I68" i="23"/>
  <c r="K67" i="23"/>
  <c r="J67" i="23"/>
  <c r="L67" i="23"/>
  <c r="I67" i="23"/>
  <c r="K66" i="23"/>
  <c r="J66" i="23"/>
  <c r="L66" i="23"/>
  <c r="I66" i="23"/>
  <c r="K65" i="23"/>
  <c r="J65" i="23"/>
  <c r="L65" i="23"/>
  <c r="I65" i="23"/>
  <c r="K64" i="23"/>
  <c r="J64" i="23"/>
  <c r="L64" i="23"/>
  <c r="I64" i="23"/>
  <c r="K63" i="23"/>
  <c r="J63" i="23"/>
  <c r="L63" i="23"/>
  <c r="I63" i="23"/>
  <c r="K62" i="23"/>
  <c r="J62" i="23"/>
  <c r="L62" i="23"/>
  <c r="I62" i="23"/>
  <c r="K61" i="23"/>
  <c r="J61" i="23"/>
  <c r="L61" i="23"/>
  <c r="I61" i="23"/>
  <c r="K60" i="23"/>
  <c r="J60" i="23"/>
  <c r="L60" i="23"/>
  <c r="I60" i="23"/>
  <c r="K59" i="23"/>
  <c r="J59" i="23"/>
  <c r="L59" i="23"/>
  <c r="I59" i="23"/>
  <c r="K58" i="23"/>
  <c r="J58" i="23"/>
  <c r="L58" i="23"/>
  <c r="I58" i="23"/>
  <c r="K57" i="23"/>
  <c r="J57" i="23"/>
  <c r="L57" i="23"/>
  <c r="I57" i="23"/>
  <c r="K56" i="23"/>
  <c r="J56" i="23"/>
  <c r="L56" i="23"/>
  <c r="I56" i="23"/>
  <c r="K55" i="23"/>
  <c r="J55" i="23"/>
  <c r="L55" i="23"/>
  <c r="I55" i="23"/>
  <c r="K54" i="23"/>
  <c r="J54" i="23"/>
  <c r="L54" i="23"/>
  <c r="I54" i="23"/>
  <c r="K53" i="23"/>
  <c r="J53" i="23"/>
  <c r="L53" i="23"/>
  <c r="I53" i="23"/>
  <c r="K52" i="23"/>
  <c r="J52" i="23"/>
  <c r="L52" i="23"/>
  <c r="I52" i="23"/>
  <c r="K51" i="23"/>
  <c r="J51" i="23"/>
  <c r="L51" i="23"/>
  <c r="I51" i="23"/>
  <c r="K50" i="23"/>
  <c r="J50" i="23"/>
  <c r="L50" i="23"/>
  <c r="I50" i="23"/>
  <c r="K49" i="23"/>
  <c r="J49" i="23"/>
  <c r="L49" i="23"/>
  <c r="I49" i="23"/>
  <c r="K48" i="23"/>
  <c r="J48" i="23"/>
  <c r="L48" i="23"/>
  <c r="I48" i="23"/>
  <c r="K47" i="23"/>
  <c r="J47" i="23"/>
  <c r="L47" i="23"/>
  <c r="I47" i="23"/>
  <c r="K46" i="23"/>
  <c r="J46" i="23"/>
  <c r="L46" i="23"/>
  <c r="I46" i="23"/>
  <c r="K45" i="23"/>
  <c r="J45" i="23"/>
  <c r="L45" i="23"/>
  <c r="I45" i="23"/>
  <c r="K44" i="23"/>
  <c r="J44" i="23"/>
  <c r="L44" i="23"/>
  <c r="I44" i="23"/>
  <c r="K43" i="23"/>
  <c r="J43" i="23"/>
  <c r="L43" i="23"/>
  <c r="I43" i="23"/>
  <c r="K42" i="23"/>
  <c r="J42" i="23"/>
  <c r="L42" i="23"/>
  <c r="I42" i="23"/>
  <c r="K41" i="23"/>
  <c r="J41" i="23"/>
  <c r="L41" i="23"/>
  <c r="I41" i="23"/>
  <c r="K40" i="23"/>
  <c r="J40" i="23"/>
  <c r="L40" i="23"/>
  <c r="I40" i="23"/>
  <c r="K39" i="23"/>
  <c r="J39" i="23"/>
  <c r="L39" i="23"/>
  <c r="I39" i="23"/>
  <c r="K38" i="23"/>
  <c r="J38" i="23"/>
  <c r="L38" i="23"/>
  <c r="I38" i="23"/>
  <c r="K37" i="23"/>
  <c r="J37" i="23"/>
  <c r="L37" i="23"/>
  <c r="I37" i="23"/>
  <c r="K36" i="23"/>
  <c r="J36" i="23"/>
  <c r="L36" i="23"/>
  <c r="I36" i="23"/>
  <c r="K35" i="23"/>
  <c r="J35" i="23"/>
  <c r="L35" i="23"/>
  <c r="I35" i="23"/>
  <c r="K34" i="23"/>
  <c r="J34" i="23"/>
  <c r="L34" i="23"/>
  <c r="I34" i="23"/>
  <c r="K33" i="23"/>
  <c r="J33" i="23"/>
  <c r="L33" i="23"/>
  <c r="I33" i="23"/>
  <c r="K32" i="23"/>
  <c r="J32" i="23"/>
  <c r="L32" i="23"/>
  <c r="I32" i="23"/>
  <c r="K31" i="23"/>
  <c r="J31" i="23"/>
  <c r="L31" i="23"/>
  <c r="I31" i="23"/>
  <c r="K30" i="23"/>
  <c r="J30" i="23"/>
  <c r="L30" i="23"/>
  <c r="I30" i="23"/>
  <c r="K29" i="23"/>
  <c r="J29" i="23"/>
  <c r="L29" i="23"/>
  <c r="I29" i="23"/>
  <c r="K28" i="23"/>
  <c r="J28" i="23"/>
  <c r="L28" i="23"/>
  <c r="I28" i="23"/>
  <c r="K27" i="23"/>
  <c r="J27" i="23"/>
  <c r="L27" i="23"/>
  <c r="I27" i="23"/>
  <c r="K26" i="23"/>
  <c r="J26" i="23"/>
  <c r="L26" i="23"/>
  <c r="I26" i="23"/>
  <c r="K25" i="23"/>
  <c r="J25" i="23"/>
  <c r="L25" i="23"/>
  <c r="I25" i="23"/>
  <c r="K24" i="23"/>
  <c r="J24" i="23"/>
  <c r="L24" i="23"/>
  <c r="I24" i="23"/>
  <c r="K23" i="23"/>
  <c r="J23" i="23"/>
  <c r="M23" i="23"/>
  <c r="I23" i="23"/>
  <c r="K22" i="23"/>
  <c r="J22" i="23"/>
  <c r="M22" i="23"/>
  <c r="I22" i="23"/>
  <c r="K21" i="23"/>
  <c r="J21" i="23"/>
  <c r="M21" i="23"/>
  <c r="I21" i="23"/>
  <c r="K20" i="23"/>
  <c r="J20" i="23"/>
  <c r="M20" i="23"/>
  <c r="I20" i="23"/>
  <c r="K19" i="23"/>
  <c r="J19" i="23"/>
  <c r="M19" i="23"/>
  <c r="I19" i="23"/>
  <c r="K18" i="23"/>
  <c r="J18" i="23"/>
  <c r="M18" i="23"/>
  <c r="I18" i="23"/>
  <c r="K17" i="23"/>
  <c r="J17" i="23"/>
  <c r="M17" i="23"/>
  <c r="I17" i="23"/>
  <c r="K16" i="23"/>
  <c r="J16" i="23"/>
  <c r="M16" i="23"/>
  <c r="I16" i="23"/>
  <c r="K15" i="23"/>
  <c r="J15" i="23"/>
  <c r="M15" i="23"/>
  <c r="I15" i="23"/>
  <c r="K14" i="23"/>
  <c r="J14" i="23"/>
  <c r="M14" i="23"/>
  <c r="I14" i="23"/>
  <c r="K13" i="23"/>
  <c r="J13" i="23"/>
  <c r="M13" i="23"/>
  <c r="I13" i="23"/>
  <c r="K12" i="23"/>
  <c r="J12" i="23"/>
  <c r="M12" i="23"/>
  <c r="I12" i="23"/>
  <c r="K11" i="23"/>
  <c r="K106" i="23" s="1"/>
  <c r="J11" i="23"/>
  <c r="M11" i="23"/>
  <c r="I11" i="23"/>
  <c r="J20" i="21"/>
  <c r="J17" i="18"/>
  <c r="K12" i="1"/>
  <c r="I30" i="18"/>
  <c r="J30" i="18" s="1"/>
  <c r="Z72" i="20"/>
  <c r="F17" i="19"/>
  <c r="S69" i="20"/>
  <c r="P69" i="20"/>
  <c r="E17" i="19" s="1"/>
  <c r="M69" i="20"/>
  <c r="C17" i="19" s="1"/>
  <c r="H69" i="20"/>
  <c r="K68" i="20"/>
  <c r="J68" i="20"/>
  <c r="L68" i="20"/>
  <c r="L69" i="20" s="1"/>
  <c r="B17" i="19" s="1"/>
  <c r="I68" i="20"/>
  <c r="I69" i="20" s="1"/>
  <c r="D17" i="19" s="1"/>
  <c r="F16" i="19"/>
  <c r="S65" i="20"/>
  <c r="P65" i="20"/>
  <c r="E16" i="19" s="1"/>
  <c r="H65" i="20"/>
  <c r="M65" i="20"/>
  <c r="C16" i="19" s="1"/>
  <c r="K64" i="20"/>
  <c r="J64" i="20"/>
  <c r="L64" i="20"/>
  <c r="I64" i="20"/>
  <c r="K63" i="20"/>
  <c r="J63" i="20"/>
  <c r="L63" i="20"/>
  <c r="I63" i="20"/>
  <c r="K62" i="20"/>
  <c r="J62" i="20"/>
  <c r="L62" i="20"/>
  <c r="I62" i="20"/>
  <c r="K61" i="20"/>
  <c r="J61" i="20"/>
  <c r="L61" i="20"/>
  <c r="I61" i="20"/>
  <c r="K60" i="20"/>
  <c r="J60" i="20"/>
  <c r="L60" i="20"/>
  <c r="I60" i="20"/>
  <c r="K59" i="20"/>
  <c r="J59" i="20"/>
  <c r="L59" i="20"/>
  <c r="I59" i="20"/>
  <c r="K58" i="20"/>
  <c r="J58" i="20"/>
  <c r="L58" i="20"/>
  <c r="I58" i="20"/>
  <c r="K57" i="20"/>
  <c r="J57" i="20"/>
  <c r="L57" i="20"/>
  <c r="I57" i="20"/>
  <c r="K56" i="20"/>
  <c r="J56" i="20"/>
  <c r="L56" i="20"/>
  <c r="I56" i="20"/>
  <c r="K55" i="20"/>
  <c r="J55" i="20"/>
  <c r="L55" i="20"/>
  <c r="I55" i="20"/>
  <c r="K54" i="20"/>
  <c r="J54" i="20"/>
  <c r="L54" i="20"/>
  <c r="I54" i="20"/>
  <c r="K53" i="20"/>
  <c r="J53" i="20"/>
  <c r="L53" i="20"/>
  <c r="I53" i="20"/>
  <c r="K52" i="20"/>
  <c r="J52" i="20"/>
  <c r="L52" i="20"/>
  <c r="I52" i="20"/>
  <c r="K51" i="20"/>
  <c r="J51" i="20"/>
  <c r="L51" i="20"/>
  <c r="I51" i="20"/>
  <c r="K50" i="20"/>
  <c r="J50" i="20"/>
  <c r="L50" i="20"/>
  <c r="I50" i="20"/>
  <c r="K49" i="20"/>
  <c r="J49" i="20"/>
  <c r="L49" i="20"/>
  <c r="G65" i="20" s="1"/>
  <c r="I49" i="20"/>
  <c r="I65" i="20" s="1"/>
  <c r="D16" i="19" s="1"/>
  <c r="E15" i="19"/>
  <c r="S46" i="20"/>
  <c r="F15" i="19" s="1"/>
  <c r="P46" i="20"/>
  <c r="K45" i="20"/>
  <c r="J45" i="20"/>
  <c r="L45" i="20"/>
  <c r="I45" i="20"/>
  <c r="K44" i="20"/>
  <c r="J44" i="20"/>
  <c r="L44" i="20"/>
  <c r="G46" i="20" s="1"/>
  <c r="I44" i="20"/>
  <c r="K43" i="20"/>
  <c r="J43" i="20"/>
  <c r="M43" i="20"/>
  <c r="I43" i="20"/>
  <c r="K42" i="20"/>
  <c r="J42" i="20"/>
  <c r="M42" i="20"/>
  <c r="I42" i="20"/>
  <c r="K41" i="20"/>
  <c r="J41" i="20"/>
  <c r="M41" i="20"/>
  <c r="I41" i="20"/>
  <c r="K40" i="20"/>
  <c r="J40" i="20"/>
  <c r="M40" i="20"/>
  <c r="I40" i="20"/>
  <c r="K39" i="20"/>
  <c r="J39" i="20"/>
  <c r="M39" i="20"/>
  <c r="I39" i="20"/>
  <c r="K38" i="20"/>
  <c r="J38" i="20"/>
  <c r="M38" i="20"/>
  <c r="H46" i="20" s="1"/>
  <c r="I38" i="20"/>
  <c r="I46" i="20" s="1"/>
  <c r="D15" i="19" s="1"/>
  <c r="E14" i="19"/>
  <c r="S35" i="20"/>
  <c r="F14" i="19" s="1"/>
  <c r="P35" i="20"/>
  <c r="H35" i="20"/>
  <c r="M35" i="20"/>
  <c r="C14" i="19" s="1"/>
  <c r="K34" i="20"/>
  <c r="J34" i="20"/>
  <c r="L34" i="20"/>
  <c r="I34" i="20"/>
  <c r="K33" i="20"/>
  <c r="J33" i="20"/>
  <c r="L33" i="20"/>
  <c r="I33" i="20"/>
  <c r="K32" i="20"/>
  <c r="J32" i="20"/>
  <c r="L32" i="20"/>
  <c r="I32" i="20"/>
  <c r="K31" i="20"/>
  <c r="J31" i="20"/>
  <c r="L31" i="20"/>
  <c r="I31" i="20"/>
  <c r="K30" i="20"/>
  <c r="J30" i="20"/>
  <c r="L30" i="20"/>
  <c r="I30" i="20"/>
  <c r="K29" i="20"/>
  <c r="J29" i="20"/>
  <c r="L29" i="20"/>
  <c r="G35" i="20" s="1"/>
  <c r="I29" i="20"/>
  <c r="I35" i="20" s="1"/>
  <c r="D14" i="19" s="1"/>
  <c r="E13" i="19"/>
  <c r="S26" i="20"/>
  <c r="F13" i="19" s="1"/>
  <c r="P26" i="20"/>
  <c r="H26" i="20"/>
  <c r="M26" i="20"/>
  <c r="C13" i="19" s="1"/>
  <c r="K25" i="20"/>
  <c r="J25" i="20"/>
  <c r="L25" i="20"/>
  <c r="G26" i="20" s="1"/>
  <c r="I25" i="20"/>
  <c r="I26" i="20" s="1"/>
  <c r="D13" i="19" s="1"/>
  <c r="E12" i="19"/>
  <c r="S22" i="20"/>
  <c r="F12" i="19" s="1"/>
  <c r="P22" i="20"/>
  <c r="K21" i="20"/>
  <c r="J21" i="20"/>
  <c r="L21" i="20"/>
  <c r="I21" i="20"/>
  <c r="K20" i="20"/>
  <c r="J20" i="20"/>
  <c r="L20" i="20"/>
  <c r="I20" i="20"/>
  <c r="K19" i="20"/>
  <c r="J19" i="20"/>
  <c r="L19" i="20"/>
  <c r="G22" i="20" s="1"/>
  <c r="I19" i="20"/>
  <c r="K18" i="20"/>
  <c r="J18" i="20"/>
  <c r="M18" i="20"/>
  <c r="M22" i="20" s="1"/>
  <c r="C12" i="19" s="1"/>
  <c r="I18" i="20"/>
  <c r="I22" i="20" s="1"/>
  <c r="D12" i="19" s="1"/>
  <c r="E11" i="19"/>
  <c r="S15" i="20"/>
  <c r="F11" i="19" s="1"/>
  <c r="P15" i="20"/>
  <c r="M15" i="20"/>
  <c r="C11" i="19" s="1"/>
  <c r="K14" i="20"/>
  <c r="J14" i="20"/>
  <c r="L14" i="20"/>
  <c r="I14" i="20"/>
  <c r="K13" i="20"/>
  <c r="J13" i="20"/>
  <c r="L13" i="20"/>
  <c r="I13" i="20"/>
  <c r="K12" i="20"/>
  <c r="J12" i="20"/>
  <c r="M12" i="20"/>
  <c r="I12" i="20"/>
  <c r="K11" i="20"/>
  <c r="K72" i="20" s="1"/>
  <c r="J11" i="20"/>
  <c r="M11" i="20"/>
  <c r="H15" i="20" s="1"/>
  <c r="I11" i="20"/>
  <c r="J20" i="18"/>
  <c r="J17" i="15"/>
  <c r="K11" i="1"/>
  <c r="I30" i="15"/>
  <c r="J30" i="15" s="1"/>
  <c r="Z182" i="17"/>
  <c r="C16" i="16"/>
  <c r="F16" i="16"/>
  <c r="S179" i="17"/>
  <c r="P179" i="17"/>
  <c r="E16" i="16" s="1"/>
  <c r="M179" i="17"/>
  <c r="H179" i="17"/>
  <c r="K178" i="17"/>
  <c r="J178" i="17"/>
  <c r="L178" i="17"/>
  <c r="I178" i="17"/>
  <c r="K177" i="17"/>
  <c r="J177" i="17"/>
  <c r="L177" i="17"/>
  <c r="L179" i="17" s="1"/>
  <c r="B16" i="16" s="1"/>
  <c r="I177" i="17"/>
  <c r="I179" i="17" s="1"/>
  <c r="D16" i="16" s="1"/>
  <c r="F15" i="16"/>
  <c r="S174" i="17"/>
  <c r="S181" i="17" s="1"/>
  <c r="F17" i="16" s="1"/>
  <c r="P174" i="17"/>
  <c r="P181" i="17" s="1"/>
  <c r="E17" i="16" s="1"/>
  <c r="K173" i="17"/>
  <c r="J173" i="17"/>
  <c r="L173" i="17"/>
  <c r="I173" i="17"/>
  <c r="K172" i="17"/>
  <c r="J172" i="17"/>
  <c r="M172" i="17"/>
  <c r="I172" i="17"/>
  <c r="K171" i="17"/>
  <c r="J171" i="17"/>
  <c r="L171" i="17"/>
  <c r="I171" i="17"/>
  <c r="K170" i="17"/>
  <c r="J170" i="17"/>
  <c r="M170" i="17"/>
  <c r="I170" i="17"/>
  <c r="K169" i="17"/>
  <c r="J169" i="17"/>
  <c r="L169" i="17"/>
  <c r="I169" i="17"/>
  <c r="K168" i="17"/>
  <c r="J168" i="17"/>
  <c r="M168" i="17"/>
  <c r="I168" i="17"/>
  <c r="K167" i="17"/>
  <c r="J167" i="17"/>
  <c r="L167" i="17"/>
  <c r="I167" i="17"/>
  <c r="K166" i="17"/>
  <c r="J166" i="17"/>
  <c r="M166" i="17"/>
  <c r="I166" i="17"/>
  <c r="K165" i="17"/>
  <c r="J165" i="17"/>
  <c r="L165" i="17"/>
  <c r="I165" i="17"/>
  <c r="K164" i="17"/>
  <c r="J164" i="17"/>
  <c r="M164" i="17"/>
  <c r="I164" i="17"/>
  <c r="K163" i="17"/>
  <c r="J163" i="17"/>
  <c r="L163" i="17"/>
  <c r="I163" i="17"/>
  <c r="K162" i="17"/>
  <c r="J162" i="17"/>
  <c r="M162" i="17"/>
  <c r="I162" i="17"/>
  <c r="K161" i="17"/>
  <c r="J161" i="17"/>
  <c r="L161" i="17"/>
  <c r="I161" i="17"/>
  <c r="K160" i="17"/>
  <c r="J160" i="17"/>
  <c r="L160" i="17"/>
  <c r="I160" i="17"/>
  <c r="K159" i="17"/>
  <c r="J159" i="17"/>
  <c r="L159" i="17"/>
  <c r="I159" i="17"/>
  <c r="K158" i="17"/>
  <c r="J158" i="17"/>
  <c r="M158" i="17"/>
  <c r="I158" i="17"/>
  <c r="K157" i="17"/>
  <c r="J157" i="17"/>
  <c r="M157" i="17"/>
  <c r="I157" i="17"/>
  <c r="K156" i="17"/>
  <c r="J156" i="17"/>
  <c r="L156" i="17"/>
  <c r="I156" i="17"/>
  <c r="K155" i="17"/>
  <c r="J155" i="17"/>
  <c r="M155" i="17"/>
  <c r="I155" i="17"/>
  <c r="K154" i="17"/>
  <c r="J154" i="17"/>
  <c r="L154" i="17"/>
  <c r="I154" i="17"/>
  <c r="K153" i="17"/>
  <c r="J153" i="17"/>
  <c r="M153" i="17"/>
  <c r="I153" i="17"/>
  <c r="K152" i="17"/>
  <c r="J152" i="17"/>
  <c r="L152" i="17"/>
  <c r="I152" i="17"/>
  <c r="K151" i="17"/>
  <c r="J151" i="17"/>
  <c r="M151" i="17"/>
  <c r="I151" i="17"/>
  <c r="K150" i="17"/>
  <c r="J150" i="17"/>
  <c r="L150" i="17"/>
  <c r="I150" i="17"/>
  <c r="K149" i="17"/>
  <c r="J149" i="17"/>
  <c r="M149" i="17"/>
  <c r="I149" i="17"/>
  <c r="K148" i="17"/>
  <c r="J148" i="17"/>
  <c r="L148" i="17"/>
  <c r="I148" i="17"/>
  <c r="K147" i="17"/>
  <c r="J147" i="17"/>
  <c r="M147" i="17"/>
  <c r="I147" i="17"/>
  <c r="K146" i="17"/>
  <c r="J146" i="17"/>
  <c r="L146" i="17"/>
  <c r="I146" i="17"/>
  <c r="K145" i="17"/>
  <c r="J145" i="17"/>
  <c r="M145" i="17"/>
  <c r="I145" i="17"/>
  <c r="K144" i="17"/>
  <c r="J144" i="17"/>
  <c r="L144" i="17"/>
  <c r="I144" i="17"/>
  <c r="K143" i="17"/>
  <c r="J143" i="17"/>
  <c r="M143" i="17"/>
  <c r="I143" i="17"/>
  <c r="K142" i="17"/>
  <c r="J142" i="17"/>
  <c r="L142" i="17"/>
  <c r="I142" i="17"/>
  <c r="K141" i="17"/>
  <c r="J141" i="17"/>
  <c r="M141" i="17"/>
  <c r="I141" i="17"/>
  <c r="K140" i="17"/>
  <c r="J140" i="17"/>
  <c r="L140" i="17"/>
  <c r="I140" i="17"/>
  <c r="K139" i="17"/>
  <c r="J139" i="17"/>
  <c r="L139" i="17"/>
  <c r="I139" i="17"/>
  <c r="K138" i="17"/>
  <c r="J138" i="17"/>
  <c r="L138" i="17"/>
  <c r="I138" i="17"/>
  <c r="K137" i="17"/>
  <c r="J137" i="17"/>
  <c r="M137" i="17"/>
  <c r="I137" i="17"/>
  <c r="K136" i="17"/>
  <c r="J136" i="17"/>
  <c r="L136" i="17"/>
  <c r="I136" i="17"/>
  <c r="K135" i="17"/>
  <c r="J135" i="17"/>
  <c r="L135" i="17"/>
  <c r="I135" i="17"/>
  <c r="K134" i="17"/>
  <c r="J134" i="17"/>
  <c r="L134" i="17"/>
  <c r="I134" i="17"/>
  <c r="K133" i="17"/>
  <c r="J133" i="17"/>
  <c r="L133" i="17"/>
  <c r="I133" i="17"/>
  <c r="K132" i="17"/>
  <c r="J132" i="17"/>
  <c r="L132" i="17"/>
  <c r="I132" i="17"/>
  <c r="K131" i="17"/>
  <c r="J131" i="17"/>
  <c r="L131" i="17"/>
  <c r="I131" i="17"/>
  <c r="K130" i="17"/>
  <c r="J130" i="17"/>
  <c r="L130" i="17"/>
  <c r="I130" i="17"/>
  <c r="K129" i="17"/>
  <c r="J129" i="17"/>
  <c r="M129" i="17"/>
  <c r="I129" i="17"/>
  <c r="K128" i="17"/>
  <c r="J128" i="17"/>
  <c r="L128" i="17"/>
  <c r="I128" i="17"/>
  <c r="K127" i="17"/>
  <c r="J127" i="17"/>
  <c r="M127" i="17"/>
  <c r="I127" i="17"/>
  <c r="K126" i="17"/>
  <c r="J126" i="17"/>
  <c r="L126" i="17"/>
  <c r="I126" i="17"/>
  <c r="K125" i="17"/>
  <c r="J125" i="17"/>
  <c r="L125" i="17"/>
  <c r="I125" i="17"/>
  <c r="K124" i="17"/>
  <c r="J124" i="17"/>
  <c r="L124" i="17"/>
  <c r="I124" i="17"/>
  <c r="K123" i="17"/>
  <c r="J123" i="17"/>
  <c r="L123" i="17"/>
  <c r="I123" i="17"/>
  <c r="K122" i="17"/>
  <c r="J122" i="17"/>
  <c r="L122" i="17"/>
  <c r="I122" i="17"/>
  <c r="K121" i="17"/>
  <c r="J121" i="17"/>
  <c r="L121" i="17"/>
  <c r="I121" i="17"/>
  <c r="K120" i="17"/>
  <c r="J120" i="17"/>
  <c r="L120" i="17"/>
  <c r="I120" i="17"/>
  <c r="K119" i="17"/>
  <c r="J119" i="17"/>
  <c r="M119" i="17"/>
  <c r="I119" i="17"/>
  <c r="K118" i="17"/>
  <c r="J118" i="17"/>
  <c r="L118" i="17"/>
  <c r="I118" i="17"/>
  <c r="K117" i="17"/>
  <c r="J117" i="17"/>
  <c r="L117" i="17"/>
  <c r="I117" i="17"/>
  <c r="K116" i="17"/>
  <c r="J116" i="17"/>
  <c r="L116" i="17"/>
  <c r="I116" i="17"/>
  <c r="K115" i="17"/>
  <c r="J115" i="17"/>
  <c r="L115" i="17"/>
  <c r="I115" i="17"/>
  <c r="K114" i="17"/>
  <c r="J114" i="17"/>
  <c r="M114" i="17"/>
  <c r="I114" i="17"/>
  <c r="K113" i="17"/>
  <c r="J113" i="17"/>
  <c r="M113" i="17"/>
  <c r="I113" i="17"/>
  <c r="K112" i="17"/>
  <c r="J112" i="17"/>
  <c r="L112" i="17"/>
  <c r="I112" i="17"/>
  <c r="K111" i="17"/>
  <c r="J111" i="17"/>
  <c r="L111" i="17"/>
  <c r="I111" i="17"/>
  <c r="K110" i="17"/>
  <c r="J110" i="17"/>
  <c r="L110" i="17"/>
  <c r="I110" i="17"/>
  <c r="K109" i="17"/>
  <c r="J109" i="17"/>
  <c r="L109" i="17"/>
  <c r="I109" i="17"/>
  <c r="K108" i="17"/>
  <c r="J108" i="17"/>
  <c r="L108" i="17"/>
  <c r="I108" i="17"/>
  <c r="K107" i="17"/>
  <c r="J107" i="17"/>
  <c r="L107" i="17"/>
  <c r="I107" i="17"/>
  <c r="K106" i="17"/>
  <c r="J106" i="17"/>
  <c r="L106" i="17"/>
  <c r="I106" i="17"/>
  <c r="K105" i="17"/>
  <c r="J105" i="17"/>
  <c r="L105" i="17"/>
  <c r="I105" i="17"/>
  <c r="K104" i="17"/>
  <c r="J104" i="17"/>
  <c r="L104" i="17"/>
  <c r="I104" i="17"/>
  <c r="K103" i="17"/>
  <c r="J103" i="17"/>
  <c r="L103" i="17"/>
  <c r="I103" i="17"/>
  <c r="K102" i="17"/>
  <c r="J102" i="17"/>
  <c r="L102" i="17"/>
  <c r="I102" i="17"/>
  <c r="K101" i="17"/>
  <c r="J101" i="17"/>
  <c r="L101" i="17"/>
  <c r="I101" i="17"/>
  <c r="K100" i="17"/>
  <c r="J100" i="17"/>
  <c r="L100" i="17"/>
  <c r="I100" i="17"/>
  <c r="K99" i="17"/>
  <c r="J99" i="17"/>
  <c r="L99" i="17"/>
  <c r="I99" i="17"/>
  <c r="K98" i="17"/>
  <c r="J98" i="17"/>
  <c r="L98" i="17"/>
  <c r="I98" i="17"/>
  <c r="K97" i="17"/>
  <c r="J97" i="17"/>
  <c r="L97" i="17"/>
  <c r="I97" i="17"/>
  <c r="K96" i="17"/>
  <c r="J96" i="17"/>
  <c r="L96" i="17"/>
  <c r="I96" i="17"/>
  <c r="K95" i="17"/>
  <c r="J95" i="17"/>
  <c r="L95" i="17"/>
  <c r="I95" i="17"/>
  <c r="K94" i="17"/>
  <c r="J94" i="17"/>
  <c r="L94" i="17"/>
  <c r="I94" i="17"/>
  <c r="K93" i="17"/>
  <c r="J93" i="17"/>
  <c r="L93" i="17"/>
  <c r="I93" i="17"/>
  <c r="K92" i="17"/>
  <c r="J92" i="17"/>
  <c r="L92" i="17"/>
  <c r="I92" i="17"/>
  <c r="K91" i="17"/>
  <c r="J91" i="17"/>
  <c r="L91" i="17"/>
  <c r="I91" i="17"/>
  <c r="K90" i="17"/>
  <c r="J90" i="17"/>
  <c r="L90" i="17"/>
  <c r="I90" i="17"/>
  <c r="K89" i="17"/>
  <c r="J89" i="17"/>
  <c r="L89" i="17"/>
  <c r="I89" i="17"/>
  <c r="K88" i="17"/>
  <c r="J88" i="17"/>
  <c r="L88" i="17"/>
  <c r="I88" i="17"/>
  <c r="K87" i="17"/>
  <c r="J87" i="17"/>
  <c r="L87" i="17"/>
  <c r="I87" i="17"/>
  <c r="K86" i="17"/>
  <c r="J86" i="17"/>
  <c r="L86" i="17"/>
  <c r="I86" i="17"/>
  <c r="K85" i="17"/>
  <c r="J85" i="17"/>
  <c r="L85" i="17"/>
  <c r="I85" i="17"/>
  <c r="K84" i="17"/>
  <c r="J84" i="17"/>
  <c r="L84" i="17"/>
  <c r="I84" i="17"/>
  <c r="K83" i="17"/>
  <c r="J83" i="17"/>
  <c r="L83" i="17"/>
  <c r="I83" i="17"/>
  <c r="K82" i="17"/>
  <c r="J82" i="17"/>
  <c r="L82" i="17"/>
  <c r="I82" i="17"/>
  <c r="K81" i="17"/>
  <c r="J81" i="17"/>
  <c r="L81" i="17"/>
  <c r="I81" i="17"/>
  <c r="K80" i="17"/>
  <c r="J80" i="17"/>
  <c r="L80" i="17"/>
  <c r="I80" i="17"/>
  <c r="K79" i="17"/>
  <c r="J79" i="17"/>
  <c r="L79" i="17"/>
  <c r="I79" i="17"/>
  <c r="K78" i="17"/>
  <c r="J78" i="17"/>
  <c r="L78" i="17"/>
  <c r="I78" i="17"/>
  <c r="K77" i="17"/>
  <c r="J77" i="17"/>
  <c r="L77" i="17"/>
  <c r="I77" i="17"/>
  <c r="K76" i="17"/>
  <c r="J76" i="17"/>
  <c r="L76" i="17"/>
  <c r="I76" i="17"/>
  <c r="K75" i="17"/>
  <c r="J75" i="17"/>
  <c r="L75" i="17"/>
  <c r="I75" i="17"/>
  <c r="K74" i="17"/>
  <c r="J74" i="17"/>
  <c r="L74" i="17"/>
  <c r="I74" i="17"/>
  <c r="K73" i="17"/>
  <c r="J73" i="17"/>
  <c r="L73" i="17"/>
  <c r="I73" i="17"/>
  <c r="K72" i="17"/>
  <c r="J72" i="17"/>
  <c r="L72" i="17"/>
  <c r="I72" i="17"/>
  <c r="K71" i="17"/>
  <c r="J71" i="17"/>
  <c r="L71" i="17"/>
  <c r="I71" i="17"/>
  <c r="K70" i="17"/>
  <c r="J70" i="17"/>
  <c r="L70" i="17"/>
  <c r="I70" i="17"/>
  <c r="K69" i="17"/>
  <c r="J69" i="17"/>
  <c r="M69" i="17"/>
  <c r="I69" i="17"/>
  <c r="K68" i="17"/>
  <c r="J68" i="17"/>
  <c r="L68" i="17"/>
  <c r="I68" i="17"/>
  <c r="K67" i="17"/>
  <c r="J67" i="17"/>
  <c r="L67" i="17"/>
  <c r="I67" i="17"/>
  <c r="K66" i="17"/>
  <c r="J66" i="17"/>
  <c r="L66" i="17"/>
  <c r="I66" i="17"/>
  <c r="K65" i="17"/>
  <c r="J65" i="17"/>
  <c r="L65" i="17"/>
  <c r="I65" i="17"/>
  <c r="K64" i="17"/>
  <c r="J64" i="17"/>
  <c r="L64" i="17"/>
  <c r="I64" i="17"/>
  <c r="K63" i="17"/>
  <c r="J63" i="17"/>
  <c r="L63" i="17"/>
  <c r="I63" i="17"/>
  <c r="K62" i="17"/>
  <c r="J62" i="17"/>
  <c r="L62" i="17"/>
  <c r="I62" i="17"/>
  <c r="K61" i="17"/>
  <c r="J61" i="17"/>
  <c r="L61" i="17"/>
  <c r="I61" i="17"/>
  <c r="K60" i="17"/>
  <c r="J60" i="17"/>
  <c r="L60" i="17"/>
  <c r="I60" i="17"/>
  <c r="K59" i="17"/>
  <c r="J59" i="17"/>
  <c r="L59" i="17"/>
  <c r="I59" i="17"/>
  <c r="K58" i="17"/>
  <c r="J58" i="17"/>
  <c r="L58" i="17"/>
  <c r="I58" i="17"/>
  <c r="K57" i="17"/>
  <c r="J57" i="17"/>
  <c r="L57" i="17"/>
  <c r="I57" i="17"/>
  <c r="K56" i="17"/>
  <c r="J56" i="17"/>
  <c r="L56" i="17"/>
  <c r="I56" i="17"/>
  <c r="K55" i="17"/>
  <c r="J55" i="17"/>
  <c r="L55" i="17"/>
  <c r="I55" i="17"/>
  <c r="K54" i="17"/>
  <c r="J54" i="17"/>
  <c r="L54" i="17"/>
  <c r="I54" i="17"/>
  <c r="K53" i="17"/>
  <c r="J53" i="17"/>
  <c r="L53" i="17"/>
  <c r="I53" i="17"/>
  <c r="K52" i="17"/>
  <c r="J52" i="17"/>
  <c r="L52" i="17"/>
  <c r="I52" i="17"/>
  <c r="K51" i="17"/>
  <c r="J51" i="17"/>
  <c r="L51" i="17"/>
  <c r="I51" i="17"/>
  <c r="K50" i="17"/>
  <c r="J50" i="17"/>
  <c r="L50" i="17"/>
  <c r="I50" i="17"/>
  <c r="K49" i="17"/>
  <c r="J49" i="17"/>
  <c r="L49" i="17"/>
  <c r="I49" i="17"/>
  <c r="K48" i="17"/>
  <c r="J48" i="17"/>
  <c r="L48" i="17"/>
  <c r="I48" i="17"/>
  <c r="K47" i="17"/>
  <c r="J47" i="17"/>
  <c r="L47" i="17"/>
  <c r="I47" i="17"/>
  <c r="K46" i="17"/>
  <c r="J46" i="17"/>
  <c r="L46" i="17"/>
  <c r="I46" i="17"/>
  <c r="K45" i="17"/>
  <c r="J45" i="17"/>
  <c r="L45" i="17"/>
  <c r="I45" i="17"/>
  <c r="K44" i="17"/>
  <c r="J44" i="17"/>
  <c r="L44" i="17"/>
  <c r="I44" i="17"/>
  <c r="K43" i="17"/>
  <c r="J43" i="17"/>
  <c r="L43" i="17"/>
  <c r="I43" i="17"/>
  <c r="K42" i="17"/>
  <c r="J42" i="17"/>
  <c r="L42" i="17"/>
  <c r="I42" i="17"/>
  <c r="K41" i="17"/>
  <c r="J41" i="17"/>
  <c r="L41" i="17"/>
  <c r="I41" i="17"/>
  <c r="K40" i="17"/>
  <c r="J40" i="17"/>
  <c r="L40" i="17"/>
  <c r="I40" i="17"/>
  <c r="K39" i="17"/>
  <c r="J39" i="17"/>
  <c r="L39" i="17"/>
  <c r="I39" i="17"/>
  <c r="K38" i="17"/>
  <c r="J38" i="17"/>
  <c r="L38" i="17"/>
  <c r="I38" i="17"/>
  <c r="K37" i="17"/>
  <c r="J37" i="17"/>
  <c r="M37" i="17"/>
  <c r="I37" i="17"/>
  <c r="K36" i="17"/>
  <c r="J36" i="17"/>
  <c r="L36" i="17"/>
  <c r="I36" i="17"/>
  <c r="K35" i="17"/>
  <c r="J35" i="17"/>
  <c r="M35" i="17"/>
  <c r="I35" i="17"/>
  <c r="K34" i="17"/>
  <c r="J34" i="17"/>
  <c r="L34" i="17"/>
  <c r="I34" i="17"/>
  <c r="K33" i="17"/>
  <c r="J33" i="17"/>
  <c r="M33" i="17"/>
  <c r="I33" i="17"/>
  <c r="K32" i="17"/>
  <c r="J32" i="17"/>
  <c r="M32" i="17"/>
  <c r="I32" i="17"/>
  <c r="K31" i="17"/>
  <c r="J31" i="17"/>
  <c r="M31" i="17"/>
  <c r="I31" i="17"/>
  <c r="K30" i="17"/>
  <c r="J30" i="17"/>
  <c r="M30" i="17"/>
  <c r="I30" i="17"/>
  <c r="K29" i="17"/>
  <c r="J29" i="17"/>
  <c r="M29" i="17"/>
  <c r="I29" i="17"/>
  <c r="K28" i="17"/>
  <c r="J28" i="17"/>
  <c r="L28" i="17"/>
  <c r="I28" i="17"/>
  <c r="K27" i="17"/>
  <c r="J27" i="17"/>
  <c r="M27" i="17"/>
  <c r="I27" i="17"/>
  <c r="K26" i="17"/>
  <c r="J26" i="17"/>
  <c r="L26" i="17"/>
  <c r="I26" i="17"/>
  <c r="K25" i="17"/>
  <c r="J25" i="17"/>
  <c r="L25" i="17"/>
  <c r="I25" i="17"/>
  <c r="K24" i="17"/>
  <c r="J24" i="17"/>
  <c r="L24" i="17"/>
  <c r="I24" i="17"/>
  <c r="E11" i="16"/>
  <c r="S18" i="17"/>
  <c r="F11" i="16" s="1"/>
  <c r="P18" i="17"/>
  <c r="H18" i="17"/>
  <c r="M18" i="17"/>
  <c r="C11" i="16" s="1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L12" i="17"/>
  <c r="I12" i="17"/>
  <c r="K11" i="17"/>
  <c r="K182" i="17" s="1"/>
  <c r="J11" i="17"/>
  <c r="L11" i="17"/>
  <c r="I11" i="17"/>
  <c r="J20" i="15"/>
  <c r="J17" i="12"/>
  <c r="K10" i="1"/>
  <c r="J30" i="12"/>
  <c r="I30" i="12"/>
  <c r="Z167" i="14"/>
  <c r="C30" i="13"/>
  <c r="F30" i="13"/>
  <c r="S164" i="14"/>
  <c r="M164" i="14"/>
  <c r="H164" i="14"/>
  <c r="K163" i="14"/>
  <c r="J163" i="14"/>
  <c r="P163" i="14"/>
  <c r="P164" i="14" s="1"/>
  <c r="E30" i="13" s="1"/>
  <c r="L163" i="14"/>
  <c r="L164" i="14" s="1"/>
  <c r="B30" i="13" s="1"/>
  <c r="I163" i="14"/>
  <c r="I164" i="14" s="1"/>
  <c r="D30" i="13" s="1"/>
  <c r="S160" i="14"/>
  <c r="F29" i="13" s="1"/>
  <c r="H160" i="14"/>
  <c r="M160" i="14"/>
  <c r="C29" i="13" s="1"/>
  <c r="K159" i="14"/>
  <c r="J159" i="14"/>
  <c r="P159" i="14"/>
  <c r="L159" i="14"/>
  <c r="I159" i="14"/>
  <c r="K158" i="14"/>
  <c r="J158" i="14"/>
  <c r="P158" i="14"/>
  <c r="L158" i="14"/>
  <c r="I158" i="14"/>
  <c r="K157" i="14"/>
  <c r="J157" i="14"/>
  <c r="P157" i="14"/>
  <c r="P160" i="14" s="1"/>
  <c r="E29" i="13" s="1"/>
  <c r="L157" i="14"/>
  <c r="I157" i="14"/>
  <c r="I160" i="14" s="1"/>
  <c r="D29" i="13" s="1"/>
  <c r="F28" i="13"/>
  <c r="S154" i="14"/>
  <c r="K153" i="14"/>
  <c r="J153" i="14"/>
  <c r="L153" i="14"/>
  <c r="I153" i="14"/>
  <c r="K152" i="14"/>
  <c r="J152" i="14"/>
  <c r="P152" i="14"/>
  <c r="M152" i="14"/>
  <c r="I152" i="14"/>
  <c r="K151" i="14"/>
  <c r="J151" i="14"/>
  <c r="P151" i="14"/>
  <c r="M151" i="14"/>
  <c r="I151" i="14"/>
  <c r="K150" i="14"/>
  <c r="J150" i="14"/>
  <c r="P150" i="14"/>
  <c r="M150" i="14"/>
  <c r="H154" i="14" s="1"/>
  <c r="I150" i="14"/>
  <c r="K149" i="14"/>
  <c r="J149" i="14"/>
  <c r="P149" i="14"/>
  <c r="P154" i="14" s="1"/>
  <c r="E28" i="13" s="1"/>
  <c r="L149" i="14"/>
  <c r="G154" i="14" s="1"/>
  <c r="I149" i="14"/>
  <c r="I154" i="14" s="1"/>
  <c r="D28" i="13" s="1"/>
  <c r="F27" i="13"/>
  <c r="S146" i="14"/>
  <c r="K145" i="14"/>
  <c r="J145" i="14"/>
  <c r="L145" i="14"/>
  <c r="I145" i="14"/>
  <c r="K144" i="14"/>
  <c r="J144" i="14"/>
  <c r="P144" i="14"/>
  <c r="L144" i="14"/>
  <c r="I144" i="14"/>
  <c r="K143" i="14"/>
  <c r="J143" i="14"/>
  <c r="M143" i="14"/>
  <c r="I143" i="14"/>
  <c r="K142" i="14"/>
  <c r="J142" i="14"/>
  <c r="P142" i="14"/>
  <c r="L142" i="14"/>
  <c r="I142" i="14"/>
  <c r="K141" i="14"/>
  <c r="J141" i="14"/>
  <c r="P141" i="14"/>
  <c r="M141" i="14"/>
  <c r="H146" i="14" s="1"/>
  <c r="I141" i="14"/>
  <c r="K140" i="14"/>
  <c r="J140" i="14"/>
  <c r="P140" i="14"/>
  <c r="P146" i="14" s="1"/>
  <c r="E27" i="13" s="1"/>
  <c r="L140" i="14"/>
  <c r="I140" i="14"/>
  <c r="I146" i="14" s="1"/>
  <c r="D27" i="13" s="1"/>
  <c r="K136" i="14"/>
  <c r="J136" i="14"/>
  <c r="L136" i="14"/>
  <c r="I136" i="14"/>
  <c r="K135" i="14"/>
  <c r="J135" i="14"/>
  <c r="P135" i="14"/>
  <c r="M135" i="14"/>
  <c r="I135" i="14"/>
  <c r="K134" i="14"/>
  <c r="J134" i="14"/>
  <c r="L134" i="14"/>
  <c r="I134" i="14"/>
  <c r="K133" i="14"/>
  <c r="J133" i="14"/>
  <c r="P133" i="14"/>
  <c r="L133" i="14"/>
  <c r="I133" i="14"/>
  <c r="K132" i="14"/>
  <c r="J132" i="14"/>
  <c r="P132" i="14"/>
  <c r="M132" i="14"/>
  <c r="I132" i="14"/>
  <c r="K131" i="14"/>
  <c r="J131" i="14"/>
  <c r="P131" i="14"/>
  <c r="L131" i="14"/>
  <c r="I131" i="14"/>
  <c r="K130" i="14"/>
  <c r="J130" i="14"/>
  <c r="S130" i="14"/>
  <c r="S137" i="14" s="1"/>
  <c r="F26" i="13" s="1"/>
  <c r="L130" i="14"/>
  <c r="I130" i="14"/>
  <c r="K129" i="14"/>
  <c r="J129" i="14"/>
  <c r="L129" i="14"/>
  <c r="I129" i="14"/>
  <c r="K128" i="14"/>
  <c r="J128" i="14"/>
  <c r="P128" i="14"/>
  <c r="M128" i="14"/>
  <c r="I128" i="14"/>
  <c r="K127" i="14"/>
  <c r="J127" i="14"/>
  <c r="P127" i="14"/>
  <c r="P137" i="14" s="1"/>
  <c r="E26" i="13" s="1"/>
  <c r="L127" i="14"/>
  <c r="G137" i="14" s="1"/>
  <c r="I127" i="14"/>
  <c r="E25" i="13"/>
  <c r="P124" i="14"/>
  <c r="H124" i="14"/>
  <c r="M124" i="14"/>
  <c r="C25" i="13" s="1"/>
  <c r="K123" i="14"/>
  <c r="J123" i="14"/>
  <c r="S123" i="14"/>
  <c r="L123" i="14"/>
  <c r="I123" i="14"/>
  <c r="K122" i="14"/>
  <c r="J122" i="14"/>
  <c r="S122" i="14"/>
  <c r="S124" i="14" s="1"/>
  <c r="F25" i="13" s="1"/>
  <c r="L122" i="14"/>
  <c r="G124" i="14" s="1"/>
  <c r="I122" i="14"/>
  <c r="H119" i="14"/>
  <c r="M119" i="14"/>
  <c r="C24" i="13" s="1"/>
  <c r="K118" i="14"/>
  <c r="J118" i="14"/>
  <c r="L118" i="14"/>
  <c r="I118" i="14"/>
  <c r="K117" i="14"/>
  <c r="J117" i="14"/>
  <c r="P117" i="14"/>
  <c r="L117" i="14"/>
  <c r="I117" i="14"/>
  <c r="K116" i="14"/>
  <c r="J116" i="14"/>
  <c r="P116" i="14"/>
  <c r="L116" i="14"/>
  <c r="I116" i="14"/>
  <c r="K115" i="14"/>
  <c r="J115" i="14"/>
  <c r="P115" i="14"/>
  <c r="L115" i="14"/>
  <c r="I115" i="14"/>
  <c r="K114" i="14"/>
  <c r="J114" i="14"/>
  <c r="P114" i="14"/>
  <c r="P119" i="14" s="1"/>
  <c r="E24" i="13" s="1"/>
  <c r="L114" i="14"/>
  <c r="I114" i="14"/>
  <c r="K113" i="14"/>
  <c r="J113" i="14"/>
  <c r="S113" i="14"/>
  <c r="L113" i="14"/>
  <c r="I113" i="14"/>
  <c r="K112" i="14"/>
  <c r="J112" i="14"/>
  <c r="S112" i="14"/>
  <c r="S119" i="14" s="1"/>
  <c r="F24" i="13" s="1"/>
  <c r="L112" i="14"/>
  <c r="G119" i="14" s="1"/>
  <c r="I112" i="14"/>
  <c r="E23" i="13"/>
  <c r="P109" i="14"/>
  <c r="H109" i="14"/>
  <c r="M109" i="14"/>
  <c r="C23" i="13" s="1"/>
  <c r="K108" i="14"/>
  <c r="J108" i="14"/>
  <c r="L108" i="14"/>
  <c r="I108" i="14"/>
  <c r="K107" i="14"/>
  <c r="J107" i="14"/>
  <c r="S107" i="14"/>
  <c r="L107" i="14"/>
  <c r="I107" i="14"/>
  <c r="K106" i="14"/>
  <c r="J106" i="14"/>
  <c r="S106" i="14"/>
  <c r="L106" i="14"/>
  <c r="I106" i="14"/>
  <c r="K105" i="14"/>
  <c r="J105" i="14"/>
  <c r="S105" i="14"/>
  <c r="S109" i="14" s="1"/>
  <c r="F23" i="13" s="1"/>
  <c r="L105" i="14"/>
  <c r="I105" i="14"/>
  <c r="I109" i="14" s="1"/>
  <c r="D23" i="13" s="1"/>
  <c r="C22" i="13"/>
  <c r="F22" i="13"/>
  <c r="S102" i="14"/>
  <c r="S166" i="14" s="1"/>
  <c r="F31" i="13" s="1"/>
  <c r="P102" i="14"/>
  <c r="H102" i="14"/>
  <c r="M102" i="14"/>
  <c r="K101" i="14"/>
  <c r="J101" i="14"/>
  <c r="L101" i="14"/>
  <c r="I101" i="14"/>
  <c r="K100" i="14"/>
  <c r="J100" i="14"/>
  <c r="L100" i="14"/>
  <c r="I100" i="14"/>
  <c r="E18" i="13"/>
  <c r="S94" i="14"/>
  <c r="F18" i="13" s="1"/>
  <c r="P94" i="14"/>
  <c r="H94" i="14"/>
  <c r="M94" i="14"/>
  <c r="C18" i="13" s="1"/>
  <c r="K93" i="14"/>
  <c r="J93" i="14"/>
  <c r="L93" i="14"/>
  <c r="G94" i="14" s="1"/>
  <c r="I93" i="14"/>
  <c r="I94" i="14" s="1"/>
  <c r="D18" i="13" s="1"/>
  <c r="K89" i="14"/>
  <c r="J89" i="14"/>
  <c r="S89" i="14"/>
  <c r="L89" i="14"/>
  <c r="I89" i="14"/>
  <c r="K88" i="14"/>
  <c r="J88" i="14"/>
  <c r="S88" i="14"/>
  <c r="P88" i="14"/>
  <c r="L88" i="14"/>
  <c r="I88" i="14"/>
  <c r="K87" i="14"/>
  <c r="J87" i="14"/>
  <c r="L87" i="14"/>
  <c r="I87" i="14"/>
  <c r="K86" i="14"/>
  <c r="J86" i="14"/>
  <c r="L86" i="14"/>
  <c r="I86" i="14"/>
  <c r="K85" i="14"/>
  <c r="J85" i="14"/>
  <c r="P85" i="14"/>
  <c r="L85" i="14"/>
  <c r="I85" i="14"/>
  <c r="K84" i="14"/>
  <c r="J84" i="14"/>
  <c r="L84" i="14"/>
  <c r="I84" i="14"/>
  <c r="K83" i="14"/>
  <c r="J83" i="14"/>
  <c r="P83" i="14"/>
  <c r="L83" i="14"/>
  <c r="I83" i="14"/>
  <c r="K82" i="14"/>
  <c r="J82" i="14"/>
  <c r="L82" i="14"/>
  <c r="I82" i="14"/>
  <c r="K81" i="14"/>
  <c r="J81" i="14"/>
  <c r="L81" i="14"/>
  <c r="I81" i="14"/>
  <c r="K80" i="14"/>
  <c r="J80" i="14"/>
  <c r="P80" i="14"/>
  <c r="L80" i="14"/>
  <c r="I80" i="14"/>
  <c r="K79" i="14"/>
  <c r="J79" i="14"/>
  <c r="L79" i="14"/>
  <c r="I79" i="14"/>
  <c r="K78" i="14"/>
  <c r="J78" i="14"/>
  <c r="S78" i="14"/>
  <c r="L78" i="14"/>
  <c r="I78" i="14"/>
  <c r="K77" i="14"/>
  <c r="J77" i="14"/>
  <c r="L77" i="14"/>
  <c r="I77" i="14"/>
  <c r="K76" i="14"/>
  <c r="J76" i="14"/>
  <c r="L76" i="14"/>
  <c r="I76" i="14"/>
  <c r="K75" i="14"/>
  <c r="J75" i="14"/>
  <c r="L75" i="14"/>
  <c r="I75" i="14"/>
  <c r="K74" i="14"/>
  <c r="J74" i="14"/>
  <c r="L74" i="14"/>
  <c r="I74" i="14"/>
  <c r="K73" i="14"/>
  <c r="J73" i="14"/>
  <c r="L73" i="14"/>
  <c r="I73" i="14"/>
  <c r="K72" i="14"/>
  <c r="J72" i="14"/>
  <c r="L72" i="14"/>
  <c r="I72" i="14"/>
  <c r="K71" i="14"/>
  <c r="J71" i="14"/>
  <c r="L71" i="14"/>
  <c r="I71" i="14"/>
  <c r="K70" i="14"/>
  <c r="J70" i="14"/>
  <c r="S70" i="14"/>
  <c r="P70" i="14"/>
  <c r="L70" i="14"/>
  <c r="I70" i="14"/>
  <c r="K69" i="14"/>
  <c r="J69" i="14"/>
  <c r="L69" i="14"/>
  <c r="I69" i="14"/>
  <c r="K68" i="14"/>
  <c r="J68" i="14"/>
  <c r="L68" i="14"/>
  <c r="I68" i="14"/>
  <c r="K67" i="14"/>
  <c r="J67" i="14"/>
  <c r="P67" i="14"/>
  <c r="L67" i="14"/>
  <c r="I67" i="14"/>
  <c r="K66" i="14"/>
  <c r="J66" i="14"/>
  <c r="P66" i="14"/>
  <c r="M66" i="14"/>
  <c r="I66" i="14"/>
  <c r="K65" i="14"/>
  <c r="J65" i="14"/>
  <c r="M65" i="14"/>
  <c r="H90" i="14" s="1"/>
  <c r="I65" i="14"/>
  <c r="K64" i="14"/>
  <c r="J64" i="14"/>
  <c r="P64" i="14"/>
  <c r="L64" i="14"/>
  <c r="I64" i="14"/>
  <c r="K63" i="14"/>
  <c r="J63" i="14"/>
  <c r="S63" i="14"/>
  <c r="P63" i="14"/>
  <c r="L63" i="14"/>
  <c r="I63" i="14"/>
  <c r="K62" i="14"/>
  <c r="J62" i="14"/>
  <c r="P62" i="14"/>
  <c r="L62" i="14"/>
  <c r="I62" i="14"/>
  <c r="K61" i="14"/>
  <c r="J61" i="14"/>
  <c r="L61" i="14"/>
  <c r="I61" i="14"/>
  <c r="K60" i="14"/>
  <c r="J60" i="14"/>
  <c r="L60" i="14"/>
  <c r="I60" i="14"/>
  <c r="K59" i="14"/>
  <c r="J59" i="14"/>
  <c r="S59" i="14"/>
  <c r="L59" i="14"/>
  <c r="I59" i="14"/>
  <c r="K58" i="14"/>
  <c r="J58" i="14"/>
  <c r="S58" i="14"/>
  <c r="S90" i="14" s="1"/>
  <c r="F17" i="13" s="1"/>
  <c r="P58" i="14"/>
  <c r="P90" i="14" s="1"/>
  <c r="E17" i="13" s="1"/>
  <c r="L58" i="14"/>
  <c r="G90" i="14" s="1"/>
  <c r="I58" i="14"/>
  <c r="C16" i="13"/>
  <c r="F16" i="13"/>
  <c r="S55" i="14"/>
  <c r="H55" i="14"/>
  <c r="M55" i="14"/>
  <c r="K54" i="14"/>
  <c r="J54" i="14"/>
  <c r="P54" i="14"/>
  <c r="L54" i="14"/>
  <c r="I54" i="14"/>
  <c r="K53" i="14"/>
  <c r="J53" i="14"/>
  <c r="P53" i="14"/>
  <c r="L53" i="14"/>
  <c r="I53" i="14"/>
  <c r="K52" i="14"/>
  <c r="J52" i="14"/>
  <c r="P52" i="14"/>
  <c r="L52" i="14"/>
  <c r="I52" i="14"/>
  <c r="K51" i="14"/>
  <c r="J51" i="14"/>
  <c r="P51" i="14"/>
  <c r="L51" i="14"/>
  <c r="I51" i="14"/>
  <c r="K50" i="14"/>
  <c r="J50" i="14"/>
  <c r="P50" i="14"/>
  <c r="L50" i="14"/>
  <c r="I50" i="14"/>
  <c r="K49" i="14"/>
  <c r="J49" i="14"/>
  <c r="P49" i="14"/>
  <c r="L49" i="14"/>
  <c r="I49" i="14"/>
  <c r="K48" i="14"/>
  <c r="J48" i="14"/>
  <c r="P48" i="14"/>
  <c r="L48" i="14"/>
  <c r="I48" i="14"/>
  <c r="K47" i="14"/>
  <c r="J47" i="14"/>
  <c r="P47" i="14"/>
  <c r="P55" i="14" s="1"/>
  <c r="E16" i="13" s="1"/>
  <c r="L47" i="14"/>
  <c r="G55" i="14" s="1"/>
  <c r="I47" i="14"/>
  <c r="I55" i="14" s="1"/>
  <c r="D16" i="13" s="1"/>
  <c r="F15" i="13"/>
  <c r="S44" i="14"/>
  <c r="K43" i="14"/>
  <c r="J43" i="14"/>
  <c r="L43" i="14"/>
  <c r="I43" i="14"/>
  <c r="K42" i="14"/>
  <c r="J42" i="14"/>
  <c r="P42" i="14"/>
  <c r="M42" i="14"/>
  <c r="I42" i="14"/>
  <c r="K41" i="14"/>
  <c r="J41" i="14"/>
  <c r="M41" i="14"/>
  <c r="H44" i="14" s="1"/>
  <c r="I41" i="14"/>
  <c r="K40" i="14"/>
  <c r="J40" i="14"/>
  <c r="P40" i="14"/>
  <c r="L40" i="14"/>
  <c r="I40" i="14"/>
  <c r="K39" i="14"/>
  <c r="J39" i="14"/>
  <c r="P39" i="14"/>
  <c r="P44" i="14" s="1"/>
  <c r="E15" i="13" s="1"/>
  <c r="L39" i="14"/>
  <c r="G44" i="14" s="1"/>
  <c r="I39" i="14"/>
  <c r="E14" i="13"/>
  <c r="S36" i="14"/>
  <c r="F14" i="13" s="1"/>
  <c r="H36" i="14"/>
  <c r="M36" i="14"/>
  <c r="C14" i="13" s="1"/>
  <c r="I36" i="14"/>
  <c r="D14" i="13" s="1"/>
  <c r="K35" i="14"/>
  <c r="J35" i="14"/>
  <c r="P35" i="14"/>
  <c r="P36" i="14" s="1"/>
  <c r="L35" i="14"/>
  <c r="I35" i="14"/>
  <c r="C13" i="13"/>
  <c r="F13" i="13"/>
  <c r="S32" i="14"/>
  <c r="H32" i="14"/>
  <c r="M32" i="14"/>
  <c r="K31" i="14"/>
  <c r="J31" i="14"/>
  <c r="P31" i="14"/>
  <c r="L31" i="14"/>
  <c r="I31" i="14"/>
  <c r="K30" i="14"/>
  <c r="J30" i="14"/>
  <c r="P30" i="14"/>
  <c r="L30" i="14"/>
  <c r="I30" i="14"/>
  <c r="K29" i="14"/>
  <c r="J29" i="14"/>
  <c r="P29" i="14"/>
  <c r="L29" i="14"/>
  <c r="I29" i="14"/>
  <c r="K28" i="14"/>
  <c r="J28" i="14"/>
  <c r="P28" i="14"/>
  <c r="L28" i="14"/>
  <c r="I28" i="14"/>
  <c r="K27" i="14"/>
  <c r="J27" i="14"/>
  <c r="P27" i="14"/>
  <c r="P32" i="14" s="1"/>
  <c r="E13" i="13" s="1"/>
  <c r="L27" i="14"/>
  <c r="I27" i="14"/>
  <c r="S24" i="14"/>
  <c r="F12" i="13" s="1"/>
  <c r="K23" i="14"/>
  <c r="J23" i="14"/>
  <c r="P23" i="14"/>
  <c r="L23" i="14"/>
  <c r="I23" i="14"/>
  <c r="K22" i="14"/>
  <c r="J22" i="14"/>
  <c r="P22" i="14"/>
  <c r="L22" i="14"/>
  <c r="I22" i="14"/>
  <c r="K21" i="14"/>
  <c r="J21" i="14"/>
  <c r="P21" i="14"/>
  <c r="M21" i="14"/>
  <c r="H24" i="14" s="1"/>
  <c r="I21" i="14"/>
  <c r="K20" i="14"/>
  <c r="J20" i="14"/>
  <c r="P20" i="14"/>
  <c r="P24" i="14" s="1"/>
  <c r="E12" i="13" s="1"/>
  <c r="L20" i="14"/>
  <c r="I20" i="14"/>
  <c r="I24" i="14" s="1"/>
  <c r="D12" i="13" s="1"/>
  <c r="E11" i="13"/>
  <c r="P17" i="14"/>
  <c r="H17" i="14"/>
  <c r="M17" i="14"/>
  <c r="K16" i="14"/>
  <c r="J16" i="14"/>
  <c r="L16" i="14"/>
  <c r="I16" i="14"/>
  <c r="K15" i="14"/>
  <c r="J15" i="14"/>
  <c r="L15" i="14"/>
  <c r="I15" i="14"/>
  <c r="K14" i="14"/>
  <c r="J14" i="14"/>
  <c r="L14" i="14"/>
  <c r="I14" i="14"/>
  <c r="K13" i="14"/>
  <c r="J13" i="14"/>
  <c r="S13" i="14"/>
  <c r="L13" i="14"/>
  <c r="I13" i="14"/>
  <c r="K12" i="14"/>
  <c r="J12" i="14"/>
  <c r="S12" i="14"/>
  <c r="L12" i="14"/>
  <c r="I12" i="14"/>
  <c r="K11" i="14"/>
  <c r="J11" i="14"/>
  <c r="L11" i="14"/>
  <c r="I11" i="14"/>
  <c r="J20" i="12"/>
  <c r="J17" i="9"/>
  <c r="K9" i="1"/>
  <c r="I30" i="9"/>
  <c r="J30" i="9" s="1"/>
  <c r="Z90" i="11"/>
  <c r="F22" i="10"/>
  <c r="S87" i="11"/>
  <c r="M87" i="11"/>
  <c r="C22" i="10" s="1"/>
  <c r="H87" i="11"/>
  <c r="K86" i="11"/>
  <c r="J86" i="11"/>
  <c r="P86" i="11"/>
  <c r="L86" i="11"/>
  <c r="I86" i="11"/>
  <c r="K85" i="11"/>
  <c r="J85" i="11"/>
  <c r="P85" i="11"/>
  <c r="P87" i="11" s="1"/>
  <c r="E22" i="10" s="1"/>
  <c r="L85" i="11"/>
  <c r="L87" i="11" s="1"/>
  <c r="B22" i="10" s="1"/>
  <c r="I85" i="11"/>
  <c r="I87" i="11" s="1"/>
  <c r="D22" i="10" s="1"/>
  <c r="S82" i="11"/>
  <c r="F21" i="10" s="1"/>
  <c r="K81" i="11"/>
  <c r="J81" i="11"/>
  <c r="L81" i="11"/>
  <c r="I81" i="11"/>
  <c r="K80" i="11"/>
  <c r="J80" i="11"/>
  <c r="L80" i="11"/>
  <c r="I80" i="11"/>
  <c r="K79" i="11"/>
  <c r="J79" i="11"/>
  <c r="P79" i="11"/>
  <c r="M79" i="11"/>
  <c r="H82" i="11" s="1"/>
  <c r="I79" i="11"/>
  <c r="K78" i="11"/>
  <c r="J78" i="11"/>
  <c r="L78" i="11"/>
  <c r="I78" i="11"/>
  <c r="K77" i="11"/>
  <c r="J77" i="11"/>
  <c r="P77" i="11"/>
  <c r="P82" i="11" s="1"/>
  <c r="E21" i="10" s="1"/>
  <c r="L77" i="11"/>
  <c r="I77" i="11"/>
  <c r="I82" i="11" s="1"/>
  <c r="D21" i="10" s="1"/>
  <c r="H74" i="11"/>
  <c r="M74" i="11"/>
  <c r="C20" i="10" s="1"/>
  <c r="K73" i="11"/>
  <c r="J73" i="11"/>
  <c r="P73" i="11"/>
  <c r="L73" i="11"/>
  <c r="I73" i="11"/>
  <c r="K72" i="11"/>
  <c r="J72" i="11"/>
  <c r="P72" i="11"/>
  <c r="L72" i="11"/>
  <c r="I72" i="11"/>
  <c r="K71" i="11"/>
  <c r="J71" i="11"/>
  <c r="P71" i="11"/>
  <c r="L71" i="11"/>
  <c r="I71" i="11"/>
  <c r="K70" i="11"/>
  <c r="J70" i="11"/>
  <c r="P70" i="11"/>
  <c r="L70" i="11"/>
  <c r="I70" i="11"/>
  <c r="K69" i="11"/>
  <c r="J69" i="11"/>
  <c r="P69" i="11"/>
  <c r="L69" i="11"/>
  <c r="I69" i="11"/>
  <c r="K68" i="11"/>
  <c r="J68" i="11"/>
  <c r="P68" i="11"/>
  <c r="L68" i="11"/>
  <c r="I68" i="11"/>
  <c r="K67" i="11"/>
  <c r="J67" i="11"/>
  <c r="L67" i="11"/>
  <c r="I67" i="11"/>
  <c r="K66" i="11"/>
  <c r="J66" i="11"/>
  <c r="P66" i="11"/>
  <c r="P74" i="11" s="1"/>
  <c r="E20" i="10" s="1"/>
  <c r="L66" i="11"/>
  <c r="I66" i="11"/>
  <c r="K65" i="11"/>
  <c r="J65" i="11"/>
  <c r="S65" i="11"/>
  <c r="L65" i="11"/>
  <c r="I65" i="11"/>
  <c r="K64" i="11"/>
  <c r="J64" i="11"/>
  <c r="S64" i="11"/>
  <c r="L64" i="11"/>
  <c r="I64" i="11"/>
  <c r="K63" i="11"/>
  <c r="J63" i="11"/>
  <c r="S63" i="11"/>
  <c r="L63" i="11"/>
  <c r="I63" i="11"/>
  <c r="K62" i="11"/>
  <c r="J62" i="11"/>
  <c r="S62" i="11"/>
  <c r="L62" i="11"/>
  <c r="I62" i="11"/>
  <c r="K61" i="11"/>
  <c r="J61" i="11"/>
  <c r="S61" i="11"/>
  <c r="L61" i="11"/>
  <c r="I61" i="11"/>
  <c r="K60" i="11"/>
  <c r="J60" i="11"/>
  <c r="S60" i="11"/>
  <c r="L60" i="11"/>
  <c r="I60" i="11"/>
  <c r="K59" i="11"/>
  <c r="J59" i="11"/>
  <c r="S59" i="11"/>
  <c r="L59" i="11"/>
  <c r="I59" i="11"/>
  <c r="K58" i="11"/>
  <c r="J58" i="11"/>
  <c r="S58" i="11"/>
  <c r="S74" i="11" s="1"/>
  <c r="F20" i="10" s="1"/>
  <c r="L58" i="11"/>
  <c r="G74" i="11" s="1"/>
  <c r="I58" i="11"/>
  <c r="S55" i="11"/>
  <c r="F19" i="10" s="1"/>
  <c r="K54" i="11"/>
  <c r="J54" i="11"/>
  <c r="P54" i="11"/>
  <c r="L54" i="11"/>
  <c r="I54" i="11"/>
  <c r="K53" i="11"/>
  <c r="J53" i="11"/>
  <c r="P53" i="11"/>
  <c r="L53" i="11"/>
  <c r="I53" i="11"/>
  <c r="K52" i="11"/>
  <c r="J52" i="11"/>
  <c r="P52" i="11"/>
  <c r="M52" i="11"/>
  <c r="H55" i="11" s="1"/>
  <c r="I52" i="11"/>
  <c r="K51" i="11"/>
  <c r="J51" i="11"/>
  <c r="P51" i="11"/>
  <c r="L51" i="11"/>
  <c r="I51" i="11"/>
  <c r="K50" i="11"/>
  <c r="J50" i="11"/>
  <c r="P50" i="11"/>
  <c r="P55" i="11" s="1"/>
  <c r="E19" i="10" s="1"/>
  <c r="L50" i="11"/>
  <c r="I50" i="11"/>
  <c r="K49" i="11"/>
  <c r="J49" i="11"/>
  <c r="L49" i="11"/>
  <c r="G55" i="11" s="1"/>
  <c r="I49" i="11"/>
  <c r="K45" i="11"/>
  <c r="J45" i="11"/>
  <c r="L45" i="11"/>
  <c r="I45" i="11"/>
  <c r="K44" i="11"/>
  <c r="J44" i="11"/>
  <c r="P44" i="11"/>
  <c r="M44" i="11"/>
  <c r="I44" i="11"/>
  <c r="K43" i="11"/>
  <c r="J43" i="11"/>
  <c r="P43" i="11"/>
  <c r="L43" i="11"/>
  <c r="I43" i="11"/>
  <c r="K42" i="11"/>
  <c r="J42" i="11"/>
  <c r="L42" i="11"/>
  <c r="I42" i="11"/>
  <c r="K41" i="11"/>
  <c r="J41" i="11"/>
  <c r="S41" i="11"/>
  <c r="L41" i="11"/>
  <c r="I41" i="11"/>
  <c r="K40" i="11"/>
  <c r="J40" i="11"/>
  <c r="S40" i="11"/>
  <c r="L40" i="11"/>
  <c r="I40" i="11"/>
  <c r="E14" i="10"/>
  <c r="S34" i="11"/>
  <c r="F14" i="10" s="1"/>
  <c r="P34" i="11"/>
  <c r="H34" i="11"/>
  <c r="M34" i="11"/>
  <c r="C14" i="10" s="1"/>
  <c r="K33" i="11"/>
  <c r="J33" i="11"/>
  <c r="L33" i="11"/>
  <c r="G34" i="11" s="1"/>
  <c r="I33" i="11"/>
  <c r="I34" i="11" s="1"/>
  <c r="D14" i="10" s="1"/>
  <c r="E13" i="10"/>
  <c r="P30" i="11"/>
  <c r="H30" i="11"/>
  <c r="M30" i="11"/>
  <c r="C13" i="10" s="1"/>
  <c r="K29" i="11"/>
  <c r="J29" i="11"/>
  <c r="L29" i="11"/>
  <c r="I29" i="11"/>
  <c r="K28" i="11"/>
  <c r="J28" i="11"/>
  <c r="L28" i="11"/>
  <c r="I28" i="11"/>
  <c r="K27" i="11"/>
  <c r="J27" i="11"/>
  <c r="L27" i="11"/>
  <c r="I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S22" i="11"/>
  <c r="S30" i="11" s="1"/>
  <c r="F13" i="10" s="1"/>
  <c r="L22" i="11"/>
  <c r="G30" i="11" s="1"/>
  <c r="I22" i="11"/>
  <c r="C12" i="10"/>
  <c r="F12" i="10"/>
  <c r="S19" i="11"/>
  <c r="H19" i="11"/>
  <c r="M19" i="11"/>
  <c r="K18" i="11"/>
  <c r="J18" i="11"/>
  <c r="P18" i="11"/>
  <c r="L18" i="11"/>
  <c r="I18" i="11"/>
  <c r="K17" i="11"/>
  <c r="J17" i="11"/>
  <c r="L17" i="11"/>
  <c r="I17" i="11"/>
  <c r="K16" i="11"/>
  <c r="J16" i="11"/>
  <c r="P16" i="11"/>
  <c r="L16" i="11"/>
  <c r="I16" i="11"/>
  <c r="K15" i="11"/>
  <c r="J15" i="11"/>
  <c r="P15" i="11"/>
  <c r="P19" i="11" s="1"/>
  <c r="E12" i="10" s="1"/>
  <c r="L15" i="11"/>
  <c r="G19" i="11" s="1"/>
  <c r="I15" i="11"/>
  <c r="S12" i="11"/>
  <c r="F11" i="10" s="1"/>
  <c r="H12" i="11"/>
  <c r="M12" i="11"/>
  <c r="C11" i="10" s="1"/>
  <c r="K11" i="11"/>
  <c r="K90" i="11" s="1"/>
  <c r="J11" i="11"/>
  <c r="P11" i="11"/>
  <c r="L11" i="11"/>
  <c r="I11" i="11"/>
  <c r="I12" i="11" s="1"/>
  <c r="D11" i="10" s="1"/>
  <c r="J20" i="9"/>
  <c r="J17" i="6"/>
  <c r="K8" i="1"/>
  <c r="I30" i="6"/>
  <c r="J30" i="6" s="1"/>
  <c r="Z112" i="8"/>
  <c r="F20" i="7"/>
  <c r="S109" i="8"/>
  <c r="M109" i="8"/>
  <c r="C20" i="7" s="1"/>
  <c r="H109" i="8"/>
  <c r="K108" i="8"/>
  <c r="J108" i="8"/>
  <c r="P108" i="8"/>
  <c r="P109" i="8" s="1"/>
  <c r="E20" i="7" s="1"/>
  <c r="L108" i="8"/>
  <c r="L109" i="8" s="1"/>
  <c r="B20" i="7" s="1"/>
  <c r="I108" i="8"/>
  <c r="I109" i="8" s="1"/>
  <c r="D20" i="7" s="1"/>
  <c r="S105" i="8"/>
  <c r="F19" i="7" s="1"/>
  <c r="K104" i="8"/>
  <c r="J104" i="8"/>
  <c r="L104" i="8"/>
  <c r="I104" i="8"/>
  <c r="K103" i="8"/>
  <c r="J103" i="8"/>
  <c r="L103" i="8"/>
  <c r="I103" i="8"/>
  <c r="K102" i="8"/>
  <c r="J102" i="8"/>
  <c r="L102" i="8"/>
  <c r="I102" i="8"/>
  <c r="K101" i="8"/>
  <c r="J101" i="8"/>
  <c r="P101" i="8"/>
  <c r="M101" i="8"/>
  <c r="I101" i="8"/>
  <c r="K100" i="8"/>
  <c r="J100" i="8"/>
  <c r="P100" i="8"/>
  <c r="M100" i="8"/>
  <c r="I100" i="8"/>
  <c r="K99" i="8"/>
  <c r="J99" i="8"/>
  <c r="P99" i="8"/>
  <c r="M99" i="8"/>
  <c r="I99" i="8"/>
  <c r="K98" i="8"/>
  <c r="J98" i="8"/>
  <c r="P98" i="8"/>
  <c r="M98" i="8"/>
  <c r="I98" i="8"/>
  <c r="K97" i="8"/>
  <c r="J97" i="8"/>
  <c r="P97" i="8"/>
  <c r="M97" i="8"/>
  <c r="I97" i="8"/>
  <c r="K96" i="8"/>
  <c r="J96" i="8"/>
  <c r="P96" i="8"/>
  <c r="M96" i="8"/>
  <c r="I96" i="8"/>
  <c r="K95" i="8"/>
  <c r="J95" i="8"/>
  <c r="P95" i="8"/>
  <c r="M95" i="8"/>
  <c r="I95" i="8"/>
  <c r="K94" i="8"/>
  <c r="J94" i="8"/>
  <c r="P94" i="8"/>
  <c r="M94" i="8"/>
  <c r="I94" i="8"/>
  <c r="K93" i="8"/>
  <c r="J93" i="8"/>
  <c r="P93" i="8"/>
  <c r="M93" i="8"/>
  <c r="I93" i="8"/>
  <c r="K92" i="8"/>
  <c r="J92" i="8"/>
  <c r="P92" i="8"/>
  <c r="M92" i="8"/>
  <c r="I92" i="8"/>
  <c r="K91" i="8"/>
  <c r="J91" i="8"/>
  <c r="P91" i="8"/>
  <c r="M91" i="8"/>
  <c r="I91" i="8"/>
  <c r="K90" i="8"/>
  <c r="J90" i="8"/>
  <c r="P90" i="8"/>
  <c r="M90" i="8"/>
  <c r="I90" i="8"/>
  <c r="K89" i="8"/>
  <c r="J89" i="8"/>
  <c r="P89" i="8"/>
  <c r="M89" i="8"/>
  <c r="I89" i="8"/>
  <c r="K88" i="8"/>
  <c r="J88" i="8"/>
  <c r="P88" i="8"/>
  <c r="M88" i="8"/>
  <c r="I88" i="8"/>
  <c r="K87" i="8"/>
  <c r="J87" i="8"/>
  <c r="P87" i="8"/>
  <c r="M87" i="8"/>
  <c r="I87" i="8"/>
  <c r="K86" i="8"/>
  <c r="J86" i="8"/>
  <c r="P86" i="8"/>
  <c r="M86" i="8"/>
  <c r="I86" i="8"/>
  <c r="K85" i="8"/>
  <c r="J85" i="8"/>
  <c r="P85" i="8"/>
  <c r="M85" i="8"/>
  <c r="I85" i="8"/>
  <c r="K84" i="8"/>
  <c r="J84" i="8"/>
  <c r="P84" i="8"/>
  <c r="M84" i="8"/>
  <c r="I84" i="8"/>
  <c r="K83" i="8"/>
  <c r="J83" i="8"/>
  <c r="P83" i="8"/>
  <c r="M83" i="8"/>
  <c r="I83" i="8"/>
  <c r="K82" i="8"/>
  <c r="J82" i="8"/>
  <c r="P82" i="8"/>
  <c r="M82" i="8"/>
  <c r="I82" i="8"/>
  <c r="K81" i="8"/>
  <c r="J81" i="8"/>
  <c r="P81" i="8"/>
  <c r="M81" i="8"/>
  <c r="I81" i="8"/>
  <c r="K80" i="8"/>
  <c r="J80" i="8"/>
  <c r="P80" i="8"/>
  <c r="M80" i="8"/>
  <c r="I80" i="8"/>
  <c r="K79" i="8"/>
  <c r="J79" i="8"/>
  <c r="P79" i="8"/>
  <c r="M79" i="8"/>
  <c r="I79" i="8"/>
  <c r="K78" i="8"/>
  <c r="J78" i="8"/>
  <c r="P78" i="8"/>
  <c r="M78" i="8"/>
  <c r="I78" i="8"/>
  <c r="K77" i="8"/>
  <c r="J77" i="8"/>
  <c r="P77" i="8"/>
  <c r="M77" i="8"/>
  <c r="I77" i="8"/>
  <c r="K76" i="8"/>
  <c r="J76" i="8"/>
  <c r="P76" i="8"/>
  <c r="M76" i="8"/>
  <c r="I76" i="8"/>
  <c r="K75" i="8"/>
  <c r="J75" i="8"/>
  <c r="P75" i="8"/>
  <c r="M75" i="8"/>
  <c r="I75" i="8"/>
  <c r="K74" i="8"/>
  <c r="J74" i="8"/>
  <c r="P74" i="8"/>
  <c r="M74" i="8"/>
  <c r="I74" i="8"/>
  <c r="K73" i="8"/>
  <c r="J73" i="8"/>
  <c r="P73" i="8"/>
  <c r="M73" i="8"/>
  <c r="I73" i="8"/>
  <c r="K72" i="8"/>
  <c r="J72" i="8"/>
  <c r="P72" i="8"/>
  <c r="M72" i="8"/>
  <c r="I72" i="8"/>
  <c r="K71" i="8"/>
  <c r="J71" i="8"/>
  <c r="P71" i="8"/>
  <c r="M71" i="8"/>
  <c r="I71" i="8"/>
  <c r="K70" i="8"/>
  <c r="J70" i="8"/>
  <c r="P70" i="8"/>
  <c r="M70" i="8"/>
  <c r="I70" i="8"/>
  <c r="K69" i="8"/>
  <c r="J69" i="8"/>
  <c r="P69" i="8"/>
  <c r="M69" i="8"/>
  <c r="I69" i="8"/>
  <c r="K68" i="8"/>
  <c r="J68" i="8"/>
  <c r="P68" i="8"/>
  <c r="M68" i="8"/>
  <c r="I68" i="8"/>
  <c r="K67" i="8"/>
  <c r="J67" i="8"/>
  <c r="P67" i="8"/>
  <c r="M67" i="8"/>
  <c r="I67" i="8"/>
  <c r="K66" i="8"/>
  <c r="J66" i="8"/>
  <c r="P66" i="8"/>
  <c r="M66" i="8"/>
  <c r="I66" i="8"/>
  <c r="K65" i="8"/>
  <c r="J65" i="8"/>
  <c r="P65" i="8"/>
  <c r="M65" i="8"/>
  <c r="I65" i="8"/>
  <c r="K64" i="8"/>
  <c r="J64" i="8"/>
  <c r="P64" i="8"/>
  <c r="M64" i="8"/>
  <c r="I64" i="8"/>
  <c r="K63" i="8"/>
  <c r="J63" i="8"/>
  <c r="P63" i="8"/>
  <c r="M63" i="8"/>
  <c r="I63" i="8"/>
  <c r="K62" i="8"/>
  <c r="J62" i="8"/>
  <c r="P62" i="8"/>
  <c r="M62" i="8"/>
  <c r="H105" i="8" s="1"/>
  <c r="I62" i="8"/>
  <c r="K61" i="8"/>
  <c r="J61" i="8"/>
  <c r="P61" i="8"/>
  <c r="P105" i="8" s="1"/>
  <c r="E19" i="7" s="1"/>
  <c r="L61" i="8"/>
  <c r="I61" i="8"/>
  <c r="I105" i="8" s="1"/>
  <c r="D19" i="7" s="1"/>
  <c r="C18" i="7"/>
  <c r="H58" i="8"/>
  <c r="M58" i="8"/>
  <c r="K57" i="8"/>
  <c r="J57" i="8"/>
  <c r="L57" i="8"/>
  <c r="I57" i="8"/>
  <c r="K56" i="8"/>
  <c r="J56" i="8"/>
  <c r="P56" i="8"/>
  <c r="L56" i="8"/>
  <c r="I56" i="8"/>
  <c r="K55" i="8"/>
  <c r="J55" i="8"/>
  <c r="S55" i="8"/>
  <c r="L55" i="8"/>
  <c r="I55" i="8"/>
  <c r="F14" i="7"/>
  <c r="S49" i="8"/>
  <c r="P49" i="8"/>
  <c r="E14" i="7" s="1"/>
  <c r="H49" i="8"/>
  <c r="M49" i="8"/>
  <c r="C14" i="7" s="1"/>
  <c r="K48" i="8"/>
  <c r="J48" i="8"/>
  <c r="L48" i="8"/>
  <c r="G49" i="8" s="1"/>
  <c r="I48" i="8"/>
  <c r="I49" i="8" s="1"/>
  <c r="D14" i="7" s="1"/>
  <c r="H45" i="8"/>
  <c r="M45" i="8"/>
  <c r="C13" i="7" s="1"/>
  <c r="K44" i="8"/>
  <c r="J44" i="8"/>
  <c r="S44" i="8"/>
  <c r="P44" i="8"/>
  <c r="L44" i="8"/>
  <c r="I44" i="8"/>
  <c r="K43" i="8"/>
  <c r="J43" i="8"/>
  <c r="S43" i="8"/>
  <c r="P43" i="8"/>
  <c r="L43" i="8"/>
  <c r="I43" i="8"/>
  <c r="K42" i="8"/>
  <c r="J42" i="8"/>
  <c r="L42" i="8"/>
  <c r="I42" i="8"/>
  <c r="K41" i="8"/>
  <c r="J41" i="8"/>
  <c r="L41" i="8"/>
  <c r="I41" i="8"/>
  <c r="K40" i="8"/>
  <c r="J40" i="8"/>
  <c r="L40" i="8"/>
  <c r="I40" i="8"/>
  <c r="K39" i="8"/>
  <c r="J39" i="8"/>
  <c r="L39" i="8"/>
  <c r="I39" i="8"/>
  <c r="K38" i="8"/>
  <c r="J38" i="8"/>
  <c r="L38" i="8"/>
  <c r="I38" i="8"/>
  <c r="K37" i="8"/>
  <c r="J37" i="8"/>
  <c r="L37" i="8"/>
  <c r="I37" i="8"/>
  <c r="K36" i="8"/>
  <c r="J36" i="8"/>
  <c r="L36" i="8"/>
  <c r="I36" i="8"/>
  <c r="K35" i="8"/>
  <c r="J35" i="8"/>
  <c r="S35" i="8"/>
  <c r="P35" i="8"/>
  <c r="L35" i="8"/>
  <c r="I35" i="8"/>
  <c r="K34" i="8"/>
  <c r="J34" i="8"/>
  <c r="S34" i="8"/>
  <c r="P34" i="8"/>
  <c r="L34" i="8"/>
  <c r="I34" i="8"/>
  <c r="K33" i="8"/>
  <c r="J33" i="8"/>
  <c r="S33" i="8"/>
  <c r="P33" i="8"/>
  <c r="L33" i="8"/>
  <c r="I33" i="8"/>
  <c r="K32" i="8"/>
  <c r="J32" i="8"/>
  <c r="L32" i="8"/>
  <c r="I32" i="8"/>
  <c r="K31" i="8"/>
  <c r="J31" i="8"/>
  <c r="L31" i="8"/>
  <c r="I31" i="8"/>
  <c r="K30" i="8"/>
  <c r="J30" i="8"/>
  <c r="S30" i="8"/>
  <c r="P30" i="8"/>
  <c r="L30" i="8"/>
  <c r="I30" i="8"/>
  <c r="K29" i="8"/>
  <c r="J29" i="8"/>
  <c r="S29" i="8"/>
  <c r="P29" i="8"/>
  <c r="L29" i="8"/>
  <c r="I29" i="8"/>
  <c r="K28" i="8"/>
  <c r="J28" i="8"/>
  <c r="S28" i="8"/>
  <c r="P28" i="8"/>
  <c r="L28" i="8"/>
  <c r="I28" i="8"/>
  <c r="K27" i="8"/>
  <c r="J27" i="8"/>
  <c r="S27" i="8"/>
  <c r="S45" i="8" s="1"/>
  <c r="F13" i="7" s="1"/>
  <c r="P27" i="8"/>
  <c r="L27" i="8"/>
  <c r="I27" i="8"/>
  <c r="K26" i="8"/>
  <c r="J26" i="8"/>
  <c r="L26" i="8"/>
  <c r="I26" i="8"/>
  <c r="K25" i="8"/>
  <c r="J25" i="8"/>
  <c r="P25" i="8"/>
  <c r="P45" i="8" s="1"/>
  <c r="E13" i="7" s="1"/>
  <c r="L25" i="8"/>
  <c r="G45" i="8" s="1"/>
  <c r="I25" i="8"/>
  <c r="F12" i="7"/>
  <c r="S22" i="8"/>
  <c r="K21" i="8"/>
  <c r="J21" i="8"/>
  <c r="P21" i="8"/>
  <c r="L21" i="8"/>
  <c r="I21" i="8"/>
  <c r="K20" i="8"/>
  <c r="J20" i="8"/>
  <c r="P20" i="8"/>
  <c r="L20" i="8"/>
  <c r="I20" i="8"/>
  <c r="K19" i="8"/>
  <c r="J19" i="8"/>
  <c r="P19" i="8"/>
  <c r="L19" i="8"/>
  <c r="I19" i="8"/>
  <c r="K18" i="8"/>
  <c r="J18" i="8"/>
  <c r="P18" i="8"/>
  <c r="L18" i="8"/>
  <c r="I18" i="8"/>
  <c r="K17" i="8"/>
  <c r="J17" i="8"/>
  <c r="M17" i="8"/>
  <c r="H22" i="8" s="1"/>
  <c r="I17" i="8"/>
  <c r="K16" i="8"/>
  <c r="J16" i="8"/>
  <c r="P16" i="8"/>
  <c r="P22" i="8" s="1"/>
  <c r="E12" i="7" s="1"/>
  <c r="L16" i="8"/>
  <c r="G22" i="8" s="1"/>
  <c r="I16" i="8"/>
  <c r="S13" i="8"/>
  <c r="F11" i="7" s="1"/>
  <c r="H13" i="8"/>
  <c r="M13" i="8"/>
  <c r="C11" i="7" s="1"/>
  <c r="K12" i="8"/>
  <c r="J12" i="8"/>
  <c r="P12" i="8"/>
  <c r="L12" i="8"/>
  <c r="I12" i="8"/>
  <c r="K11" i="8"/>
  <c r="K112" i="8" s="1"/>
  <c r="J11" i="8"/>
  <c r="P11" i="8"/>
  <c r="L11" i="8"/>
  <c r="I11" i="8"/>
  <c r="J20" i="6"/>
  <c r="J17" i="3"/>
  <c r="K7" i="1"/>
  <c r="J30" i="3"/>
  <c r="I30" i="3"/>
  <c r="Z66" i="5"/>
  <c r="S63" i="5"/>
  <c r="F19" i="4" s="1"/>
  <c r="K62" i="5"/>
  <c r="J62" i="5"/>
  <c r="M62" i="5"/>
  <c r="M63" i="5" s="1"/>
  <c r="C19" i="4" s="1"/>
  <c r="I62" i="5"/>
  <c r="K61" i="5"/>
  <c r="J61" i="5"/>
  <c r="P61" i="5"/>
  <c r="L61" i="5"/>
  <c r="I61" i="5"/>
  <c r="K60" i="5"/>
  <c r="J60" i="5"/>
  <c r="P60" i="5"/>
  <c r="L60" i="5"/>
  <c r="I60" i="5"/>
  <c r="K59" i="5"/>
  <c r="J59" i="5"/>
  <c r="P59" i="5"/>
  <c r="L59" i="5"/>
  <c r="I59" i="5"/>
  <c r="K58" i="5"/>
  <c r="J58" i="5"/>
  <c r="L58" i="5"/>
  <c r="I58" i="5"/>
  <c r="K57" i="5"/>
  <c r="J57" i="5"/>
  <c r="P57" i="5"/>
  <c r="L57" i="5"/>
  <c r="I57" i="5"/>
  <c r="K56" i="5"/>
  <c r="J56" i="5"/>
  <c r="P56" i="5"/>
  <c r="P63" i="5" s="1"/>
  <c r="E19" i="4" s="1"/>
  <c r="L56" i="5"/>
  <c r="L63" i="5" s="1"/>
  <c r="B19" i="4" s="1"/>
  <c r="I56" i="5"/>
  <c r="F18" i="4"/>
  <c r="S53" i="5"/>
  <c r="S65" i="5" s="1"/>
  <c r="F20" i="4" s="1"/>
  <c r="P53" i="5"/>
  <c r="P65" i="5" s="1"/>
  <c r="E20" i="4" s="1"/>
  <c r="H53" i="5"/>
  <c r="M53" i="5"/>
  <c r="M65" i="5" s="1"/>
  <c r="C20" i="4" s="1"/>
  <c r="E17" i="3" s="1"/>
  <c r="K52" i="5"/>
  <c r="J52" i="5"/>
  <c r="L52" i="5"/>
  <c r="I52" i="5"/>
  <c r="I53" i="5" s="1"/>
  <c r="D18" i="4" s="1"/>
  <c r="E14" i="4"/>
  <c r="S46" i="5"/>
  <c r="F14" i="4" s="1"/>
  <c r="P46" i="5"/>
  <c r="H46" i="5"/>
  <c r="M46" i="5"/>
  <c r="C14" i="4" s="1"/>
  <c r="K45" i="5"/>
  <c r="J45" i="5"/>
  <c r="L45" i="5"/>
  <c r="G46" i="5" s="1"/>
  <c r="I45" i="5"/>
  <c r="I46" i="5" s="1"/>
  <c r="D14" i="4" s="1"/>
  <c r="S42" i="5"/>
  <c r="F13" i="4" s="1"/>
  <c r="H42" i="5"/>
  <c r="M42" i="5"/>
  <c r="C13" i="4" s="1"/>
  <c r="K41" i="5"/>
  <c r="J41" i="5"/>
  <c r="L41" i="5"/>
  <c r="I41" i="5"/>
  <c r="K40" i="5"/>
  <c r="J40" i="5"/>
  <c r="P40" i="5"/>
  <c r="L40" i="5"/>
  <c r="I40" i="5"/>
  <c r="K39" i="5"/>
  <c r="J39" i="5"/>
  <c r="L39" i="5"/>
  <c r="I39" i="5"/>
  <c r="K38" i="5"/>
  <c r="J38" i="5"/>
  <c r="P38" i="5"/>
  <c r="L38" i="5"/>
  <c r="I38" i="5"/>
  <c r="K37" i="5"/>
  <c r="J37" i="5"/>
  <c r="P37" i="5"/>
  <c r="L37" i="5"/>
  <c r="I37" i="5"/>
  <c r="K36" i="5"/>
  <c r="J36" i="5"/>
  <c r="P36" i="5"/>
  <c r="L36" i="5"/>
  <c r="I36" i="5"/>
  <c r="K35" i="5"/>
  <c r="J35" i="5"/>
  <c r="P35" i="5"/>
  <c r="P42" i="5" s="1"/>
  <c r="E13" i="4" s="1"/>
  <c r="L35" i="5"/>
  <c r="G42" i="5" s="1"/>
  <c r="I35" i="5"/>
  <c r="C12" i="4"/>
  <c r="F12" i="4"/>
  <c r="S32" i="5"/>
  <c r="H32" i="5"/>
  <c r="M32" i="5"/>
  <c r="K31" i="5"/>
  <c r="J31" i="5"/>
  <c r="P31" i="5"/>
  <c r="L31" i="5"/>
  <c r="I31" i="5"/>
  <c r="K30" i="5"/>
  <c r="J30" i="5"/>
  <c r="P30" i="5"/>
  <c r="L30" i="5"/>
  <c r="I30" i="5"/>
  <c r="K29" i="5"/>
  <c r="J29" i="5"/>
  <c r="P29" i="5"/>
  <c r="L29" i="5"/>
  <c r="I29" i="5"/>
  <c r="K28" i="5"/>
  <c r="J28" i="5"/>
  <c r="P28" i="5"/>
  <c r="L28" i="5"/>
  <c r="I28" i="5"/>
  <c r="K27" i="5"/>
  <c r="J27" i="5"/>
  <c r="P27" i="5"/>
  <c r="L27" i="5"/>
  <c r="I27" i="5"/>
  <c r="K26" i="5"/>
  <c r="J26" i="5"/>
  <c r="P26" i="5"/>
  <c r="L26" i="5"/>
  <c r="I26" i="5"/>
  <c r="K25" i="5"/>
  <c r="J25" i="5"/>
  <c r="P25" i="5"/>
  <c r="L25" i="5"/>
  <c r="I25" i="5"/>
  <c r="K24" i="5"/>
  <c r="J24" i="5"/>
  <c r="P24" i="5"/>
  <c r="L24" i="5"/>
  <c r="I24" i="5"/>
  <c r="K23" i="5"/>
  <c r="J23" i="5"/>
  <c r="P23" i="5"/>
  <c r="L23" i="5"/>
  <c r="I23" i="5"/>
  <c r="K22" i="5"/>
  <c r="J22" i="5"/>
  <c r="P22" i="5"/>
  <c r="L22" i="5"/>
  <c r="I22" i="5"/>
  <c r="K21" i="5"/>
  <c r="J21" i="5"/>
  <c r="P21" i="5"/>
  <c r="L21" i="5"/>
  <c r="I21" i="5"/>
  <c r="K20" i="5"/>
  <c r="J20" i="5"/>
  <c r="P20" i="5"/>
  <c r="L20" i="5"/>
  <c r="I20" i="5"/>
  <c r="K19" i="5"/>
  <c r="J19" i="5"/>
  <c r="P19" i="5"/>
  <c r="L19" i="5"/>
  <c r="I19" i="5"/>
  <c r="K18" i="5"/>
  <c r="J18" i="5"/>
  <c r="P18" i="5"/>
  <c r="L18" i="5"/>
  <c r="I18" i="5"/>
  <c r="K17" i="5"/>
  <c r="J17" i="5"/>
  <c r="P17" i="5"/>
  <c r="L17" i="5"/>
  <c r="I17" i="5"/>
  <c r="K16" i="5"/>
  <c r="J16" i="5"/>
  <c r="P16" i="5"/>
  <c r="P32" i="5" s="1"/>
  <c r="E12" i="4" s="1"/>
  <c r="L16" i="5"/>
  <c r="I16" i="5"/>
  <c r="I32" i="5" s="1"/>
  <c r="D12" i="4" s="1"/>
  <c r="C11" i="4"/>
  <c r="F11" i="4"/>
  <c r="S13" i="5"/>
  <c r="S48" i="5" s="1"/>
  <c r="F15" i="4" s="1"/>
  <c r="P13" i="5"/>
  <c r="H13" i="5"/>
  <c r="M13" i="5"/>
  <c r="M48" i="5" s="1"/>
  <c r="C15" i="4" s="1"/>
  <c r="K12" i="5"/>
  <c r="J12" i="5"/>
  <c r="L12" i="5"/>
  <c r="I12" i="5"/>
  <c r="K11" i="5"/>
  <c r="K66" i="5" s="1"/>
  <c r="J11" i="5"/>
  <c r="L11" i="5"/>
  <c r="I11" i="5"/>
  <c r="J20" i="3"/>
  <c r="J20" i="2" l="1"/>
  <c r="H22" i="20"/>
  <c r="G160" i="14"/>
  <c r="G146" i="14"/>
  <c r="I137" i="14"/>
  <c r="D26" i="13" s="1"/>
  <c r="H137" i="14"/>
  <c r="I124" i="14"/>
  <c r="D25" i="13" s="1"/>
  <c r="I119" i="14"/>
  <c r="D24" i="13" s="1"/>
  <c r="G109" i="14"/>
  <c r="I90" i="14"/>
  <c r="D17" i="13" s="1"/>
  <c r="I44" i="14"/>
  <c r="D15" i="13" s="1"/>
  <c r="I32" i="14"/>
  <c r="D13" i="13" s="1"/>
  <c r="G32" i="14"/>
  <c r="G24" i="14"/>
  <c r="G82" i="11"/>
  <c r="I74" i="11"/>
  <c r="D20" i="10" s="1"/>
  <c r="I55" i="11"/>
  <c r="D19" i="10" s="1"/>
  <c r="I30" i="11"/>
  <c r="D13" i="10" s="1"/>
  <c r="I19" i="11"/>
  <c r="D12" i="10" s="1"/>
  <c r="G105" i="8"/>
  <c r="I45" i="8"/>
  <c r="D13" i="7" s="1"/>
  <c r="I22" i="8"/>
  <c r="D12" i="7" s="1"/>
  <c r="I63" i="5"/>
  <c r="D19" i="4" s="1"/>
  <c r="I42" i="5"/>
  <c r="D13" i="4" s="1"/>
  <c r="G32" i="5"/>
  <c r="P106" i="23"/>
  <c r="E14" i="22" s="1"/>
  <c r="I103" i="23"/>
  <c r="D11" i="22" s="1"/>
  <c r="H103" i="23"/>
  <c r="M103" i="23"/>
  <c r="C11" i="22" s="1"/>
  <c r="E11" i="22"/>
  <c r="I105" i="23"/>
  <c r="D12" i="22" s="1"/>
  <c r="M105" i="23"/>
  <c r="C12" i="22" s="1"/>
  <c r="E18" i="21" s="1"/>
  <c r="S105" i="23"/>
  <c r="F12" i="22" s="1"/>
  <c r="H106" i="23"/>
  <c r="G103" i="23"/>
  <c r="L103" i="23"/>
  <c r="B11" i="22" s="1"/>
  <c r="P105" i="23"/>
  <c r="E12" i="22" s="1"/>
  <c r="F18" i="21"/>
  <c r="P72" i="20"/>
  <c r="E20" i="19" s="1"/>
  <c r="I15" i="20"/>
  <c r="D11" i="19" s="1"/>
  <c r="M46" i="20"/>
  <c r="C15" i="19" s="1"/>
  <c r="I71" i="20"/>
  <c r="D18" i="19" s="1"/>
  <c r="F17" i="18" s="1"/>
  <c r="H71" i="20"/>
  <c r="S71" i="20"/>
  <c r="F18" i="19" s="1"/>
  <c r="S72" i="20"/>
  <c r="F20" i="19" s="1"/>
  <c r="L15" i="20"/>
  <c r="B11" i="19" s="1"/>
  <c r="G15" i="20"/>
  <c r="L22" i="20"/>
  <c r="B12" i="19" s="1"/>
  <c r="L26" i="20"/>
  <c r="B13" i="19" s="1"/>
  <c r="L35" i="20"/>
  <c r="B14" i="19" s="1"/>
  <c r="L46" i="20"/>
  <c r="B15" i="19" s="1"/>
  <c r="L65" i="20"/>
  <c r="B16" i="19" s="1"/>
  <c r="G69" i="20"/>
  <c r="P71" i="20"/>
  <c r="E18" i="19" s="1"/>
  <c r="I18" i="17"/>
  <c r="D11" i="16" s="1"/>
  <c r="I20" i="17"/>
  <c r="D12" i="16" s="1"/>
  <c r="S20" i="17"/>
  <c r="F12" i="16" s="1"/>
  <c r="I174" i="17"/>
  <c r="D15" i="16" s="1"/>
  <c r="M174" i="17"/>
  <c r="C15" i="16" s="1"/>
  <c r="H174" i="17"/>
  <c r="E15" i="16"/>
  <c r="S182" i="17"/>
  <c r="F19" i="16" s="1"/>
  <c r="H20" i="17"/>
  <c r="M20" i="17"/>
  <c r="C12" i="16" s="1"/>
  <c r="L18" i="17"/>
  <c r="B11" i="16" s="1"/>
  <c r="G18" i="17"/>
  <c r="G20" i="17"/>
  <c r="P20" i="17"/>
  <c r="E12" i="16" s="1"/>
  <c r="L174" i="17"/>
  <c r="B15" i="16" s="1"/>
  <c r="G174" i="17"/>
  <c r="G179" i="17"/>
  <c r="E16" i="15"/>
  <c r="F16" i="15"/>
  <c r="I96" i="14"/>
  <c r="D19" i="13" s="1"/>
  <c r="I17" i="14"/>
  <c r="D11" i="13" s="1"/>
  <c r="S17" i="14"/>
  <c r="F11" i="13" s="1"/>
  <c r="M24" i="14"/>
  <c r="C12" i="13" s="1"/>
  <c r="L32" i="14"/>
  <c r="B13" i="13" s="1"/>
  <c r="G36" i="14"/>
  <c r="L36" i="14"/>
  <c r="B14" i="13" s="1"/>
  <c r="K167" i="14"/>
  <c r="L17" i="14"/>
  <c r="B11" i="13" s="1"/>
  <c r="G17" i="14"/>
  <c r="P96" i="14"/>
  <c r="E19" i="13" s="1"/>
  <c r="C11" i="13"/>
  <c r="L24" i="14"/>
  <c r="B12" i="13" s="1"/>
  <c r="P166" i="14"/>
  <c r="E31" i="13" s="1"/>
  <c r="M44" i="14"/>
  <c r="C15" i="13" s="1"/>
  <c r="M90" i="14"/>
  <c r="C17" i="13" s="1"/>
  <c r="I102" i="14"/>
  <c r="D22" i="13" s="1"/>
  <c r="E22" i="13"/>
  <c r="L109" i="14"/>
  <c r="B23" i="13" s="1"/>
  <c r="L119" i="14"/>
  <c r="B24" i="13" s="1"/>
  <c r="L124" i="14"/>
  <c r="B25" i="13" s="1"/>
  <c r="M137" i="14"/>
  <c r="C26" i="13" s="1"/>
  <c r="M146" i="14"/>
  <c r="C27" i="13" s="1"/>
  <c r="M154" i="14"/>
  <c r="C28" i="13" s="1"/>
  <c r="L160" i="14"/>
  <c r="B29" i="13" s="1"/>
  <c r="L44" i="14"/>
  <c r="B15" i="13" s="1"/>
  <c r="L55" i="14"/>
  <c r="B16" i="13" s="1"/>
  <c r="L90" i="14"/>
  <c r="B17" i="13" s="1"/>
  <c r="L94" i="14"/>
  <c r="B18" i="13" s="1"/>
  <c r="L102" i="14"/>
  <c r="B22" i="13" s="1"/>
  <c r="G102" i="14"/>
  <c r="L137" i="14"/>
  <c r="B26" i="13" s="1"/>
  <c r="L146" i="14"/>
  <c r="B27" i="13" s="1"/>
  <c r="L154" i="14"/>
  <c r="B28" i="13" s="1"/>
  <c r="G164" i="14"/>
  <c r="S89" i="11"/>
  <c r="F23" i="10" s="1"/>
  <c r="L19" i="11"/>
  <c r="B12" i="10" s="1"/>
  <c r="I36" i="11"/>
  <c r="D15" i="10" s="1"/>
  <c r="F16" i="9" s="1"/>
  <c r="H36" i="11"/>
  <c r="M36" i="11"/>
  <c r="C15" i="10" s="1"/>
  <c r="E16" i="9" s="1"/>
  <c r="S36" i="11"/>
  <c r="F15" i="10" s="1"/>
  <c r="I46" i="11"/>
  <c r="D18" i="10" s="1"/>
  <c r="M46" i="11"/>
  <c r="C18" i="10" s="1"/>
  <c r="H46" i="11"/>
  <c r="S46" i="11"/>
  <c r="F18" i="10" s="1"/>
  <c r="L55" i="11"/>
  <c r="B19" i="10" s="1"/>
  <c r="M82" i="11"/>
  <c r="C21" i="10" s="1"/>
  <c r="L12" i="11"/>
  <c r="B11" i="10" s="1"/>
  <c r="G12" i="11"/>
  <c r="P12" i="11"/>
  <c r="E11" i="10" s="1"/>
  <c r="L30" i="11"/>
  <c r="B13" i="10" s="1"/>
  <c r="L34" i="11"/>
  <c r="B14" i="10" s="1"/>
  <c r="L46" i="11"/>
  <c r="B18" i="10" s="1"/>
  <c r="G46" i="11"/>
  <c r="P46" i="11"/>
  <c r="E18" i="10" s="1"/>
  <c r="M55" i="11"/>
  <c r="C19" i="10" s="1"/>
  <c r="L74" i="11"/>
  <c r="B20" i="10" s="1"/>
  <c r="L82" i="11"/>
  <c r="B21" i="10" s="1"/>
  <c r="G87" i="11"/>
  <c r="I13" i="8"/>
  <c r="D11" i="7" s="1"/>
  <c r="L22" i="8"/>
  <c r="B12" i="7" s="1"/>
  <c r="I51" i="8"/>
  <c r="D15" i="7" s="1"/>
  <c r="S51" i="8"/>
  <c r="F15" i="7" s="1"/>
  <c r="I58" i="8"/>
  <c r="D18" i="7" s="1"/>
  <c r="S58" i="8"/>
  <c r="F18" i="7" s="1"/>
  <c r="L105" i="8"/>
  <c r="B19" i="7" s="1"/>
  <c r="L13" i="8"/>
  <c r="B11" i="7" s="1"/>
  <c r="G13" i="8"/>
  <c r="P13" i="8"/>
  <c r="E11" i="7" s="1"/>
  <c r="M22" i="8"/>
  <c r="C12" i="7" s="1"/>
  <c r="L45" i="8"/>
  <c r="B13" i="7" s="1"/>
  <c r="L49" i="8"/>
  <c r="B14" i="7" s="1"/>
  <c r="P51" i="8"/>
  <c r="E15" i="7" s="1"/>
  <c r="L58" i="8"/>
  <c r="B18" i="7" s="1"/>
  <c r="G58" i="8"/>
  <c r="P58" i="8"/>
  <c r="E18" i="7" s="1"/>
  <c r="M105" i="8"/>
  <c r="C19" i="7" s="1"/>
  <c r="G109" i="8"/>
  <c r="F16" i="6"/>
  <c r="P66" i="5"/>
  <c r="E22" i="4" s="1"/>
  <c r="I13" i="5"/>
  <c r="D11" i="4" s="1"/>
  <c r="E11" i="4"/>
  <c r="L42" i="5"/>
  <c r="B13" i="4" s="1"/>
  <c r="L46" i="5"/>
  <c r="B14" i="4" s="1"/>
  <c r="P48" i="5"/>
  <c r="E15" i="4" s="1"/>
  <c r="L53" i="5"/>
  <c r="B18" i="4" s="1"/>
  <c r="G53" i="5"/>
  <c r="C18" i="4"/>
  <c r="H63" i="5"/>
  <c r="I65" i="5"/>
  <c r="D20" i="4" s="1"/>
  <c r="F17" i="3" s="1"/>
  <c r="H65" i="5"/>
  <c r="H66" i="5"/>
  <c r="M66" i="5"/>
  <c r="C22" i="4" s="1"/>
  <c r="S66" i="5"/>
  <c r="F22" i="4" s="1"/>
  <c r="L13" i="5"/>
  <c r="B11" i="4" s="1"/>
  <c r="G13" i="5"/>
  <c r="L32" i="5"/>
  <c r="B12" i="4" s="1"/>
  <c r="H48" i="5"/>
  <c r="E18" i="4"/>
  <c r="G63" i="5"/>
  <c r="E16" i="3"/>
  <c r="L105" i="23" l="1"/>
  <c r="B12" i="22" s="1"/>
  <c r="D18" i="21" s="1"/>
  <c r="L71" i="20"/>
  <c r="B18" i="19" s="1"/>
  <c r="D17" i="18" s="1"/>
  <c r="G181" i="17"/>
  <c r="H181" i="17"/>
  <c r="M181" i="17"/>
  <c r="G166" i="14"/>
  <c r="H89" i="11"/>
  <c r="M89" i="11"/>
  <c r="C23" i="10" s="1"/>
  <c r="E17" i="9" s="1"/>
  <c r="L36" i="11"/>
  <c r="B15" i="10" s="1"/>
  <c r="D16" i="9" s="1"/>
  <c r="L111" i="8"/>
  <c r="B21" i="7" s="1"/>
  <c r="D17" i="6" s="1"/>
  <c r="G111" i="8"/>
  <c r="I111" i="8"/>
  <c r="D21" i="7" s="1"/>
  <c r="F17" i="6" s="1"/>
  <c r="J22" i="6" s="1"/>
  <c r="H51" i="8"/>
  <c r="G51" i="8"/>
  <c r="G65" i="5"/>
  <c r="G105" i="23"/>
  <c r="H105" i="23"/>
  <c r="S106" i="23"/>
  <c r="F14" i="22" s="1"/>
  <c r="M106" i="23"/>
  <c r="C14" i="22" s="1"/>
  <c r="I106" i="23"/>
  <c r="J23" i="21"/>
  <c r="F24" i="21"/>
  <c r="F22" i="21"/>
  <c r="F20" i="21"/>
  <c r="J24" i="21"/>
  <c r="J22" i="21"/>
  <c r="J26" i="21" s="1"/>
  <c r="F23" i="21"/>
  <c r="G71" i="20"/>
  <c r="M71" i="20"/>
  <c r="C18" i="19" s="1"/>
  <c r="E17" i="18" s="1"/>
  <c r="I72" i="20"/>
  <c r="J23" i="18"/>
  <c r="F24" i="18"/>
  <c r="F22" i="18"/>
  <c r="F20" i="18"/>
  <c r="J24" i="18"/>
  <c r="J22" i="18"/>
  <c r="F23" i="18"/>
  <c r="P182" i="17"/>
  <c r="E19" i="16" s="1"/>
  <c r="I181" i="17"/>
  <c r="D17" i="16" s="1"/>
  <c r="F18" i="15" s="1"/>
  <c r="L20" i="17"/>
  <c r="B12" i="16" s="1"/>
  <c r="D16" i="15" s="1"/>
  <c r="H182" i="17"/>
  <c r="L181" i="17"/>
  <c r="B17" i="16" s="1"/>
  <c r="D18" i="15" s="1"/>
  <c r="D18" i="2" s="1"/>
  <c r="I182" i="17"/>
  <c r="L182" i="17"/>
  <c r="B19" i="16" s="1"/>
  <c r="J24" i="15"/>
  <c r="F24" i="15"/>
  <c r="F22" i="15"/>
  <c r="F20" i="15"/>
  <c r="J23" i="15"/>
  <c r="F23" i="15"/>
  <c r="M166" i="14"/>
  <c r="C31" i="13" s="1"/>
  <c r="E17" i="12" s="1"/>
  <c r="L96" i="14"/>
  <c r="B19" i="13" s="1"/>
  <c r="D16" i="12" s="1"/>
  <c r="M96" i="14"/>
  <c r="C19" i="13" s="1"/>
  <c r="E16" i="12" s="1"/>
  <c r="S96" i="14"/>
  <c r="F19" i="13" s="1"/>
  <c r="H166" i="14"/>
  <c r="I166" i="14"/>
  <c r="D31" i="13" s="1"/>
  <c r="F17" i="12" s="1"/>
  <c r="P167" i="14"/>
  <c r="E33" i="13" s="1"/>
  <c r="G96" i="14"/>
  <c r="L166" i="14"/>
  <c r="B31" i="13" s="1"/>
  <c r="D17" i="12" s="1"/>
  <c r="H96" i="14"/>
  <c r="H167" i="14"/>
  <c r="I167" i="14"/>
  <c r="F16" i="12"/>
  <c r="G89" i="11"/>
  <c r="P36" i="11"/>
  <c r="E15" i="10" s="1"/>
  <c r="G36" i="11"/>
  <c r="S90" i="11"/>
  <c r="F25" i="10" s="1"/>
  <c r="P89" i="11"/>
  <c r="E23" i="10" s="1"/>
  <c r="I89" i="11"/>
  <c r="D23" i="10" s="1"/>
  <c r="F17" i="9" s="1"/>
  <c r="J24" i="9" s="1"/>
  <c r="L89" i="11"/>
  <c r="I90" i="11"/>
  <c r="H111" i="8"/>
  <c r="M111" i="8"/>
  <c r="C21" i="7" s="1"/>
  <c r="E17" i="6" s="1"/>
  <c r="I112" i="8"/>
  <c r="L51" i="8"/>
  <c r="B15" i="7" s="1"/>
  <c r="D16" i="6" s="1"/>
  <c r="S112" i="8"/>
  <c r="F23" i="7" s="1"/>
  <c r="M51" i="8"/>
  <c r="S111" i="8"/>
  <c r="F21" i="7" s="1"/>
  <c r="P112" i="8"/>
  <c r="E23" i="7" s="1"/>
  <c r="P111" i="8"/>
  <c r="E21" i="7" s="1"/>
  <c r="J24" i="6"/>
  <c r="F22" i="6"/>
  <c r="J23" i="6"/>
  <c r="L48" i="5"/>
  <c r="B15" i="4" s="1"/>
  <c r="D16" i="3" s="1"/>
  <c r="L65" i="5"/>
  <c r="B20" i="4" s="1"/>
  <c r="D17" i="3" s="1"/>
  <c r="G48" i="5"/>
  <c r="I48" i="5"/>
  <c r="D14" i="22" l="1"/>
  <c r="L106" i="23"/>
  <c r="B14" i="22" s="1"/>
  <c r="G106" i="23"/>
  <c r="L72" i="20"/>
  <c r="B20" i="19" s="1"/>
  <c r="G72" i="20"/>
  <c r="D20" i="19"/>
  <c r="J22" i="15"/>
  <c r="J26" i="15" s="1"/>
  <c r="F18" i="2"/>
  <c r="C17" i="16"/>
  <c r="E18" i="15" s="1"/>
  <c r="E18" i="2" s="1"/>
  <c r="M182" i="17"/>
  <c r="C19" i="16" s="1"/>
  <c r="D19" i="16"/>
  <c r="G182" i="17"/>
  <c r="J24" i="12"/>
  <c r="D33" i="13"/>
  <c r="F24" i="9"/>
  <c r="E17" i="2"/>
  <c r="F20" i="9"/>
  <c r="J23" i="9"/>
  <c r="H90" i="11"/>
  <c r="M90" i="11"/>
  <c r="C25" i="10" s="1"/>
  <c r="D25" i="10"/>
  <c r="F23" i="6"/>
  <c r="F20" i="6"/>
  <c r="F24" i="6"/>
  <c r="L112" i="8"/>
  <c r="B23" i="7" s="1"/>
  <c r="F17" i="2"/>
  <c r="D23" i="7"/>
  <c r="D16" i="2"/>
  <c r="G112" i="8"/>
  <c r="J28" i="21"/>
  <c r="M72" i="20"/>
  <c r="C20" i="19" s="1"/>
  <c r="H72" i="20"/>
  <c r="J26" i="18"/>
  <c r="S167" i="14"/>
  <c r="F33" i="13" s="1"/>
  <c r="G167" i="14"/>
  <c r="M167" i="14"/>
  <c r="C33" i="13" s="1"/>
  <c r="L167" i="14"/>
  <c r="B33" i="13" s="1"/>
  <c r="J23" i="12"/>
  <c r="F24" i="12"/>
  <c r="F20" i="12"/>
  <c r="J22" i="12"/>
  <c r="F22" i="12"/>
  <c r="F23" i="12"/>
  <c r="P90" i="11"/>
  <c r="E25" i="10" s="1"/>
  <c r="J22" i="9"/>
  <c r="F22" i="9"/>
  <c r="F23" i="9"/>
  <c r="B23" i="10"/>
  <c r="D17" i="9" s="1"/>
  <c r="D17" i="2" s="1"/>
  <c r="G90" i="11"/>
  <c r="L90" i="11"/>
  <c r="B25" i="10" s="1"/>
  <c r="C15" i="7"/>
  <c r="E16" i="6" s="1"/>
  <c r="E16" i="2" s="1"/>
  <c r="M112" i="8"/>
  <c r="C23" i="7" s="1"/>
  <c r="H112" i="8"/>
  <c r="J26" i="6"/>
  <c r="D15" i="4"/>
  <c r="F16" i="3" s="1"/>
  <c r="F16" i="2" s="1"/>
  <c r="I66" i="5"/>
  <c r="L66" i="5"/>
  <c r="B22" i="4" s="1"/>
  <c r="G66" i="5"/>
  <c r="J28" i="18" l="1"/>
  <c r="I29" i="18" s="1"/>
  <c r="J29" i="18" s="1"/>
  <c r="J31" i="18" s="1"/>
  <c r="J28" i="15"/>
  <c r="F20" i="2"/>
  <c r="J26" i="9"/>
  <c r="J28" i="9" s="1"/>
  <c r="I29" i="9" s="1"/>
  <c r="J29" i="9" s="1"/>
  <c r="J31" i="9" s="1"/>
  <c r="J28" i="6"/>
  <c r="I29" i="6" s="1"/>
  <c r="J29" i="6" s="1"/>
  <c r="J31" i="6" s="1"/>
  <c r="D22" i="4"/>
  <c r="I29" i="21"/>
  <c r="J29" i="21" s="1"/>
  <c r="J31" i="21" s="1"/>
  <c r="I29" i="15"/>
  <c r="J29" i="15" s="1"/>
  <c r="J31" i="15" s="1"/>
  <c r="J26" i="12"/>
  <c r="J22" i="3"/>
  <c r="J22" i="2" s="1"/>
  <c r="J24" i="3"/>
  <c r="J24" i="2" s="1"/>
  <c r="F22" i="3"/>
  <c r="F22" i="2" s="1"/>
  <c r="F23" i="3"/>
  <c r="F23" i="2" s="1"/>
  <c r="F24" i="3"/>
  <c r="F24" i="2" s="1"/>
  <c r="J23" i="3"/>
  <c r="J23" i="2" s="1"/>
  <c r="F20" i="3"/>
  <c r="J28" i="12" l="1"/>
  <c r="I29" i="12" s="1"/>
  <c r="J29" i="12" s="1"/>
  <c r="J31" i="12" s="1"/>
  <c r="J26" i="2"/>
  <c r="J28" i="2" s="1"/>
  <c r="J26" i="3"/>
  <c r="J28" i="3" l="1"/>
  <c r="I29" i="3"/>
  <c r="J29" i="3" s="1"/>
  <c r="J31" i="3" s="1"/>
  <c r="I30" i="2" l="1"/>
  <c r="J30" i="2" s="1"/>
  <c r="I29" i="2"/>
  <c r="J29" i="2" s="1"/>
  <c r="J31" i="2" l="1"/>
</calcChain>
</file>

<file path=xl/sharedStrings.xml><?xml version="1.0" encoding="utf-8"?>
<sst xmlns="http://schemas.openxmlformats.org/spreadsheetml/2006/main" count="3171" uniqueCount="1195">
  <si>
    <t>Rekapitulácia rozpočtu</t>
  </si>
  <si>
    <t>Stavba Modernizácia kultúrneho a spoločenského centra Dlhé Klčovo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</si>
  <si>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</si>
  <si>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</si>
  <si>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</si>
  <si>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</si>
  <si>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</si>
  <si>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</si>
  <si>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</si>
  <si>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</si>
  <si>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</si>
  <si>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</si>
  <si>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Zateplenie stien</t>
  </si>
  <si>
    <t>Výmena výplní otvorov</t>
  </si>
  <si>
    <t>Zateplenie stropu</t>
  </si>
  <si>
    <t>Ostatné práce</t>
  </si>
  <si>
    <t>Elektroinštalácia</t>
  </si>
  <si>
    <t>Ústredné vykurovanie</t>
  </si>
  <si>
    <t>Vzduchotechnika</t>
  </si>
  <si>
    <t>Krycí list rozpočtu</t>
  </si>
  <si>
    <t xml:space="preserve">Miesto:  </t>
  </si>
  <si>
    <t>Objekt Zateplenie stien</t>
  </si>
  <si>
    <t xml:space="preserve">Ks: </t>
  </si>
  <si>
    <t xml:space="preserve">Zákazka: </t>
  </si>
  <si>
    <t xml:space="preserve">Spracoval: </t>
  </si>
  <si>
    <t xml:space="preserve">Dňa </t>
  </si>
  <si>
    <t>24.03.2017</t>
  </si>
  <si>
    <t>Odberateľ: Obec Dlhé Klčovo</t>
  </si>
  <si>
    <t xml:space="preserve">IČO: </t>
  </si>
  <si>
    <t xml:space="preserve">DIČ: </t>
  </si>
  <si>
    <t xml:space="preserve">Dodávateľ: </t>
  </si>
  <si>
    <t>Projektant: ATELIÉR ARTPRO, spol. s r .o.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</si>
  <si>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</si>
  <si>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</si>
  <si>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</si>
  <si>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</si>
  <si>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</si>
  <si>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</si>
  <si>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</si>
  <si>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</si>
  <si>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</si>
  <si>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</si>
  <si>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</si>
  <si>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</si>
  <si>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</si>
  <si>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</si>
  <si>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</si>
  <si>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</si>
  <si>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</si>
  <si>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</si>
  <si>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</si>
  <si>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</si>
  <si>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</si>
  <si>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</si>
  <si>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</si>
  <si>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</si>
  <si>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</si>
  <si>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</si>
  <si>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</si>
  <si>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</si>
  <si>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</si>
  <si>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</si>
  <si>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</si>
  <si>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</si>
  <si>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</si>
  <si>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</si>
  <si>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</si>
  <si>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24.03.2017</t>
  </si>
  <si>
    <t>Prehľad rozpočtových nákladov</t>
  </si>
  <si>
    <t>Práce HSV</t>
  </si>
  <si>
    <t>ZEMNÉ PRÁCE</t>
  </si>
  <si>
    <t>POVRCHOVÉ ÚPRAVY</t>
  </si>
  <si>
    <t>OSTATNÉ PRÁCE</t>
  </si>
  <si>
    <t>PRESUNY HMÔT</t>
  </si>
  <si>
    <t>Práce PSV</t>
  </si>
  <si>
    <t>ZTI-VNÚTORNA KANALIZÁCIA</t>
  </si>
  <si>
    <t>KONŠTRUKCIE TESÁRSKE</t>
  </si>
  <si>
    <t>Celkom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</si>
  <si>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</si>
  <si>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</si>
  <si>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</si>
  <si>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</si>
  <si>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</si>
  <si>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</si>
  <si>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</si>
  <si>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</t>
  </si>
  <si>
    <t>Suť</t>
  </si>
  <si>
    <t xml:space="preserve">  1/A 1</t>
  </si>
  <si>
    <t xml:space="preserve"> 130201001</t>
  </si>
  <si>
    <t>Výkop jamy a ryhy v obmedzenom priestore horn. tr.3 ručne</t>
  </si>
  <si>
    <t>m3</t>
  </si>
  <si>
    <t xml:space="preserve"> 174101001</t>
  </si>
  <si>
    <t>Zásyp sypaninou so zhutnením jám, šachiet, rýh, zárezov alebo okolo objektov  do 100 m3</t>
  </si>
  <si>
    <t xml:space="preserve"> 11/A 1</t>
  </si>
  <si>
    <t xml:space="preserve"> 620991121</t>
  </si>
  <si>
    <t>Zakrývanie škár panelov výplní vonkajších otvorov zhotovené z lešenia akýmkoľvek spôsobom</t>
  </si>
  <si>
    <t>m2</t>
  </si>
  <si>
    <t xml:space="preserve"> 625991154</t>
  </si>
  <si>
    <t>Zatepľovací systém z minerálnej vlny, bez povrchovej úpravy, hrúbka izolantu 40 mm</t>
  </si>
  <si>
    <t xml:space="preserve"> 622464272</t>
  </si>
  <si>
    <t xml:space="preserve"> 625250156</t>
  </si>
  <si>
    <t xml:space="preserve"> 625991156</t>
  </si>
  <si>
    <t>Zatepľovací systém z minerálnej vlny, bez povrchovej úpravy, hrúbka izolantu 60 mm</t>
  </si>
  <si>
    <t xml:space="preserve"> 625991157</t>
  </si>
  <si>
    <t>Zatepľovací systém z minerálnej vlny, bez povrchovej úpravy, hrúbka izolantu 80 mm</t>
  </si>
  <si>
    <t xml:space="preserve"> 625991159</t>
  </si>
  <si>
    <t>Zatepľovací systém z minerálnej vlny, bez povrchovej úpravy, hrúbka izolantu 120 mm</t>
  </si>
  <si>
    <t xml:space="preserve"> 625991160</t>
  </si>
  <si>
    <t>Zatepľovací systém z minerálnej vlny, bez povrchovej úpravy, hrúbka izolantu 140 mm</t>
  </si>
  <si>
    <t xml:space="preserve"> 625991161</t>
  </si>
  <si>
    <t>Zatepľovací systém z minerálnej vlny, bez povrchovej úpravy, hrúbka izolantu 150 mm</t>
  </si>
  <si>
    <t xml:space="preserve"> 625991162</t>
  </si>
  <si>
    <t>Zatepľovací systém z minerálnej vlny, bez povrchovej úpravy, hrúbka izolantu 160 mm</t>
  </si>
  <si>
    <t xml:space="preserve"> 625991163</t>
  </si>
  <si>
    <t>Zatepľovací systém z minerálnej vlny, bez povrchovej úpravy, hrúbka izolantu 180 mm</t>
  </si>
  <si>
    <t xml:space="preserve"> 14/C 1</t>
  </si>
  <si>
    <t xml:space="preserve"> 622428971</t>
  </si>
  <si>
    <t>Príplatok k cene za viacfarebnú omietku</t>
  </si>
  <si>
    <t xml:space="preserve"> 612481119</t>
  </si>
  <si>
    <t>Potiahnutie vnútorných alebo vonkajších stien a ostatných plôch sklotextílnou mriežkou do lepidla</t>
  </si>
  <si>
    <t xml:space="preserve"> 621466512</t>
  </si>
  <si>
    <t>Silikátová omietka podhľadov BAUMIT nanopor vodorovne ťahaná, v hrúbke zrna 2 mm vrátane podkladného náteru vo farbe omietky</t>
  </si>
  <si>
    <t xml:space="preserve"> 625251040</t>
  </si>
  <si>
    <t>Zatepľovací systém z minerálnej vlny, bez povrchovej úpravy, hrúbka izolantu 20 mm</t>
  </si>
  <si>
    <t xml:space="preserve"> 625991155</t>
  </si>
  <si>
    <t>Zatepľovací systém z minerálnej vlny, bez povrchovej úpravy, hrúbka izolantu 50 mm</t>
  </si>
  <si>
    <t xml:space="preserve"> 953946111</t>
  </si>
  <si>
    <t>Príslušenstvo k zateplovaciemu systému - BASF, rohový AL profil s integrovanou tkaninou - AL 100x100</t>
  </si>
  <si>
    <t>m</t>
  </si>
  <si>
    <t xml:space="preserve"> 95394616010</t>
  </si>
  <si>
    <t>Zakladací Al profil soklový hrúbky 0,8 mm k zatepľovaciemu systému s hrúbkou izolantu 160 mm</t>
  </si>
  <si>
    <t xml:space="preserve"> 95394616110</t>
  </si>
  <si>
    <t>Zakladací Al profil soklový hrúbky 0,8 mm k zatepľovaciemu systému s hrúbkou izolantu 180 mm</t>
  </si>
  <si>
    <t xml:space="preserve">  3/A 1</t>
  </si>
  <si>
    <t xml:space="preserve"> 941955004</t>
  </si>
  <si>
    <t>Lešenie ľahké pracovné pomocné, s výškou lešeňovej podlahy nad 2,50 do 3,5 m</t>
  </si>
  <si>
    <t xml:space="preserve"> 941941031</t>
  </si>
  <si>
    <t>Montáž lešenia ľahkého pracovného radového s podlahami šírky od 0,80 do 1,00 m a výšky do 10 m</t>
  </si>
  <si>
    <t xml:space="preserve"> 941941191</t>
  </si>
  <si>
    <t>Príplatok za prvý a každý ďalší i začatý mesiac použitia lešenia k cene -1031</t>
  </si>
  <si>
    <t xml:space="preserve">  3/B 1</t>
  </si>
  <si>
    <t xml:space="preserve"> 941941831</t>
  </si>
  <si>
    <t>Demontáž lešenia ľahkého pracovného radového a s podlahami, šírky 0,80-1,00 m a výšky do 10m</t>
  </si>
  <si>
    <t xml:space="preserve"> 999281211</t>
  </si>
  <si>
    <t>Presun hmôt pre opravy a údržbu vonkajších plášťov doterajších objektov výšky do 25 m</t>
  </si>
  <si>
    <t>t</t>
  </si>
  <si>
    <t>R/R 0</t>
  </si>
  <si>
    <t xml:space="preserve"> 721140992.1</t>
  </si>
  <si>
    <t xml:space="preserve">Demontáž a montáž napojenia okapového systému s odklonením od fasády o 180 mm do dažďovej kanalizácie vrátane zemných prác </t>
  </si>
  <si>
    <t>kus</t>
  </si>
  <si>
    <t>762/A 1</t>
  </si>
  <si>
    <t xml:space="preserve"> 762431305</t>
  </si>
  <si>
    <t>Obloženie stien z dosiek OSB hrúbky 30mm skrutkovaných</t>
  </si>
  <si>
    <t xml:space="preserve"> 762495000</t>
  </si>
  <si>
    <t>Spojovacie a ochranné prostriedky klince, závrtky</t>
  </si>
  <si>
    <t xml:space="preserve"> 998762102</t>
  </si>
  <si>
    <t>Presun hmôt pre konštrukcie tesárske v objektoch výšky do 12 m</t>
  </si>
  <si>
    <t xml:space="preserve"> 762421314</t>
  </si>
  <si>
    <t>Obloženie stropov alebo debnenie strešných podhľadov z dosiek OSB hrúbky 20 mm skrutkovaných na perodrážku</t>
  </si>
  <si>
    <t xml:space="preserve"> 762421501</t>
  </si>
  <si>
    <t>Montáž podkladového roštu pre obloženie podhľadov</t>
  </si>
  <si>
    <t xml:space="preserve"> 762595000</t>
  </si>
  <si>
    <t>Montáž povrchových úprav - spojovacie a ochranné prostriedky klince, skrutky, impregnácia</t>
  </si>
  <si>
    <t>P/PE</t>
  </si>
  <si>
    <t xml:space="preserve"> 605150690</t>
  </si>
  <si>
    <t>Hranolček  25-100 cm2 mäkké rezivo, podkaldná konštrukcia pre štablón</t>
  </si>
  <si>
    <t>Objekt Výmena výplní otvorov</t>
  </si>
  <si>
    <t>ZVISLÉ KONŠTRUKCIE</t>
  </si>
  <si>
    <t>KONŠTRUKCIE KLAMPIARSKE</t>
  </si>
  <si>
    <t>KOVOVÉ DOPLNKOVÉ KONŠTRUKCIE</t>
  </si>
  <si>
    <t>NÁTERY</t>
  </si>
  <si>
    <t xml:space="preserve"> 310279843</t>
  </si>
  <si>
    <t xml:space="preserve">Zamurovanie otvoru s plochou do 4 m2 pórobetónovými tvárnicami na tenkovrstvu maltuv nadzákladovom murive </t>
  </si>
  <si>
    <t xml:space="preserve"> 349231821</t>
  </si>
  <si>
    <t>Primurovka ostenia s ozubom z tehál vo vybúraných otvoroch nad 150 do 400 mm</t>
  </si>
  <si>
    <t xml:space="preserve"> 648991113</t>
  </si>
  <si>
    <t>Osadenie parapetných dosiek z plastických a poloplast. hmôt, š. nad 200 mm</t>
  </si>
  <si>
    <t>P/PC</t>
  </si>
  <si>
    <t xml:space="preserve"> 283413340</t>
  </si>
  <si>
    <t>Plastová parapetná doska biela vnútorná š. 400 mm s koncovkami</t>
  </si>
  <si>
    <t xml:space="preserve"> 632451022</t>
  </si>
  <si>
    <t>Vyrovnávací poter muriva MC 15 hr 30 mm</t>
  </si>
  <si>
    <t xml:space="preserve"> 625260011</t>
  </si>
  <si>
    <t>Kontaktný zatepľovací systém ostenia hr. 30 mm z minerálnej vlny</t>
  </si>
  <si>
    <t xml:space="preserve"> 612425931</t>
  </si>
  <si>
    <t>Omietka vápenná vnútorného ostenia okenného alebo dverného štuková</t>
  </si>
  <si>
    <t xml:space="preserve"> 13/B 1</t>
  </si>
  <si>
    <t xml:space="preserve"> 968061112</t>
  </si>
  <si>
    <t>Vyvesenie alebo zavesenie dreveného, plastového alebo kov.okenného krídla do 1,5 m2</t>
  </si>
  <si>
    <t xml:space="preserve"> 968062354</t>
  </si>
  <si>
    <t>Vybúranie drevených, plastových a kovových rámov okien dvojitých alebo zdvojených, plochy do 1 m2 -0,082 t</t>
  </si>
  <si>
    <t xml:space="preserve"> 968062355</t>
  </si>
  <si>
    <t>Vybúranie drevených, plastových a kovových rámov okien dvojitých alebo zdvojených, plochy do 2 m2 -0,063 t</t>
  </si>
  <si>
    <t xml:space="preserve"> 968062356</t>
  </si>
  <si>
    <t>Vybúranie drevených, plastových a kovových rámov okien dvojitých alebo zdvojených, plochy do 4 m2 -0,054 t</t>
  </si>
  <si>
    <t xml:space="preserve"> 968062357</t>
  </si>
  <si>
    <t>Vybúranie drevených, plastových a kovových rámov okien dvojitých alebo zdvojených, plochy nad 4 m2-0,048 t</t>
  </si>
  <si>
    <t xml:space="preserve"> 968061125</t>
  </si>
  <si>
    <t>Vyvesenie alebo zavesenie dreveného, plastového alebo kov.dverného krídla do 2 m2</t>
  </si>
  <si>
    <t xml:space="preserve"> 968061136</t>
  </si>
  <si>
    <t>Vyvesenie alebo zavesenie dreveného, plastového alebo kov.krídla vrát do 4 m2</t>
  </si>
  <si>
    <t xml:space="preserve"> 968062455</t>
  </si>
  <si>
    <t>Vybúranie drevených, plastových a kovových dverových zárubní -0,082 t</t>
  </si>
  <si>
    <t xml:space="preserve"> 968062558</t>
  </si>
  <si>
    <t>Vybúranie drevených a kovových vrát -0,054 t</t>
  </si>
  <si>
    <t xml:space="preserve"> 968062745</t>
  </si>
  <si>
    <t>Vybúranie drevených, plastových a kovových stien plných, zasklených alebo výkladných -0,024 t</t>
  </si>
  <si>
    <t xml:space="preserve"> 979011111</t>
  </si>
  <si>
    <t>Zvislá doprava sutiny a vybúraných hmôt za prvé podlažie nad alebo pod základným podlažím</t>
  </si>
  <si>
    <t xml:space="preserve"> 979011121</t>
  </si>
  <si>
    <t>Zvislá doprava sutiny a vybúraných hmôt za každé ďalšie podlažie</t>
  </si>
  <si>
    <t xml:space="preserve"> 979082111</t>
  </si>
  <si>
    <t>Vnútrostavenisková doprava sutiny a vybúraných hmôt do 10 m</t>
  </si>
  <si>
    <t>321/B 1</t>
  </si>
  <si>
    <t xml:space="preserve"> 979082315</t>
  </si>
  <si>
    <t>Vodorovná doprava sutiny a vybúraných hmôt bez naloženia ale so zložením do 3000 m</t>
  </si>
  <si>
    <t xml:space="preserve"> 979082319</t>
  </si>
  <si>
    <t>Príplatok k cenám za každých ďalších aj začatých 1000 m</t>
  </si>
  <si>
    <t>211/B 1</t>
  </si>
  <si>
    <t xml:space="preserve"> 979087112</t>
  </si>
  <si>
    <t>Nakladanie na dopravný prostriedok pre vodorovnú dopravu sutiny</t>
  </si>
  <si>
    <t xml:space="preserve"> SKLADKA</t>
  </si>
  <si>
    <t>Poplatok za uloženie sute na skládku</t>
  </si>
  <si>
    <t>T</t>
  </si>
  <si>
    <t xml:space="preserve"> 971033651</t>
  </si>
  <si>
    <t>Vybúranie otvorov v murive tehl. plochy do 4 m2 hr.do 600 mm -1,875 t</t>
  </si>
  <si>
    <t xml:space="preserve"> 962042321</t>
  </si>
  <si>
    <t>Búranie muriva z betónu prostého nadzáklad. -2,200t</t>
  </si>
  <si>
    <t xml:space="preserve"> 999281111</t>
  </si>
  <si>
    <t>Presun hmôt pre opravy a údržbu objektov vrátane vonkajších plášťov výšky do 25 m</t>
  </si>
  <si>
    <t>764/B 1</t>
  </si>
  <si>
    <t xml:space="preserve"> 764410850</t>
  </si>
  <si>
    <t>Demontáž oplechovania parapetov rš od 100 do 330 mm 0,00135t</t>
  </si>
  <si>
    <t>764/A 4</t>
  </si>
  <si>
    <t xml:space="preserve"> 764710440</t>
  </si>
  <si>
    <t>Oplechovanie parapetov z plechu poplastovaného šedomodrej farby,  rš. 240 mm</t>
  </si>
  <si>
    <t xml:space="preserve">M    </t>
  </si>
  <si>
    <t>764/A 7</t>
  </si>
  <si>
    <t xml:space="preserve"> 998764102</t>
  </si>
  <si>
    <t>Presun hmôt pre konštrukcie klampiarske v objektoch výšky nad 6 do 12 m</t>
  </si>
  <si>
    <t>767/A 1</t>
  </si>
  <si>
    <t xml:space="preserve"> OKNO</t>
  </si>
  <si>
    <t>Montáž výplní otvorov  plastových s utesnením tesniacou páskou a APU profilom</t>
  </si>
  <si>
    <t>M</t>
  </si>
  <si>
    <t>S/S90</t>
  </si>
  <si>
    <t xml:space="preserve"> 6114109300</t>
  </si>
  <si>
    <t>Biele plastové okno zo šesť.kom. prof. Uf=1,0 W/m2K, izolačné trojsklom výplň  argón Ug=0,6 W/m2K,  (CONEX+float+float,8-16-4-16-4), jednodiekne OS, 900x900 mm, označenie 05</t>
  </si>
  <si>
    <t xml:space="preserve"> 6114109400</t>
  </si>
  <si>
    <t>Biele plastové okno zo šesť.kom. prof. Uf=1,0 W/m2K, izolačné dvojsklo Ug=1,1 W/m2K,  (CONEX+float, 8-16-4), jednodiekne OS, 500x1800 mm, označenie 06</t>
  </si>
  <si>
    <t xml:space="preserve"> 6114109500</t>
  </si>
  <si>
    <t>Biele plastové okno zo šesť.kom. prof. Uf=1,0 W/m2K, izolačné dvojsklo Ug=1,1 W/m2K,  (2xfloat, 4-16-4), jednodiekne OS, 900x1250 mm, označenie 07</t>
  </si>
  <si>
    <t xml:space="preserve"> 6114109600</t>
  </si>
  <si>
    <t>Biele plastové okno zo šesť.kom. prof. Uf=1,0 W/m2K, izolačné trojsklo výplň argón Ug=0,6 W/m2K,  (3xfloat,4-16-4-16-4), jednodiekne OS,900x1500 mm, označenie 08</t>
  </si>
  <si>
    <t xml:space="preserve"> 6114109700</t>
  </si>
  <si>
    <t>Biele plastové okno zo šesť.kom. prof. Uf=1,0 W/m2K, izolačné trojsklo výplň argón Ug=0,6 W/m2K,  (3xfloat,4-16-4-16-4), jednodiekne OS,1200x600 mm, označenie 09</t>
  </si>
  <si>
    <t xml:space="preserve"> 6114109800</t>
  </si>
  <si>
    <t>Biele plastové okno zo šesť.kom. prof. Uf=1,0 W/m2K, izolačné trojsklo výplň argón Ug=0,6 W/m2K,  (3xfloat,8-16-4-16-4), jednodiekne OS,1200x1200 mm, označenie 10</t>
  </si>
  <si>
    <t xml:space="preserve"> 6114109900</t>
  </si>
  <si>
    <t>Biele plastové okno zo šesť.kom. prof. Uf=1,0 W/m2K, izolačné trojsklo výplň argón Ug=0,6 W/m2K,  (3xfloat,4-16-4-16-4), jednodiekne OS,1200x1500 mm, označenie 11</t>
  </si>
  <si>
    <t xml:space="preserve"> 6114110000</t>
  </si>
  <si>
    <t>Biele plastové okno zo šesť.kom. prof. Uf=1,0 W/m2K, izolačné trojsklom výplň  argón Ug=0,6 W/m2K,  (CONEX+float+float,8-16-4-16-4), jednodiekne OS, 1200x900 mm, označenie 12</t>
  </si>
  <si>
    <t xml:space="preserve"> 6114110100</t>
  </si>
  <si>
    <t>Biele plastové okno zo šesť.kom. prof. Uf=1,0 W/m2K, izolačné trojsklom výplň  argón Ug=0,6 W/m2K,  (3xfloat,4-16-4-16-4), jednodiekne OS, 1200x1800 mm, označenie 13</t>
  </si>
  <si>
    <t xml:space="preserve"> 6114110200</t>
  </si>
  <si>
    <t>Biele plastové balkónové dvere zo šesť.kom. prof. Uf=1,0 W/m2K, izolačné trojsklom výplň  argón Ug=0,6 W/m2K,  (3xfloat,4-16-4-16-4), jednodiekne OS, 900x2370 mm, označenie 14</t>
  </si>
  <si>
    <t xml:space="preserve"> 6114110300</t>
  </si>
  <si>
    <t>Biele plastové okno zo šesť.kom. prof. Uf=1,0 W/m2K, izolačné trojsklo výplň  argón Ug=0,6 W/m2K,  (3xfloat,4-16-4-16-4), jednodiekne OS,1500x1500 mm, označenie 15</t>
  </si>
  <si>
    <t xml:space="preserve"> 6114110400</t>
  </si>
  <si>
    <t>Biele plastové okno zo šesť.kom. prof. Uf=1,0 W/m2K, izolačné trojsklo výplň  argón Ug=0,6 W/m2K,  (3xfloat,4-16-4-16-4), dvojdiekne OS+OS,1470x500 mm, označenie 17</t>
  </si>
  <si>
    <t xml:space="preserve"> 6114110800</t>
  </si>
  <si>
    <t>Biele plastové okno zo šesť.kom. prof. Uf=1,0 W/m2K, izolačné trojsklo výplň  argón Ug=0,6 W/m2K,  (3xfloat,4-16-4-16-4), dvojdiekne OS+OS,1800x1500 mm, označenie 19</t>
  </si>
  <si>
    <t xml:space="preserve"> 6114112500</t>
  </si>
  <si>
    <t>Biele plastové okno zo šesť.kom. prof. Uf=1,0 W/m2K, izolačné trojsklo výplň  argón Ug=0,6 W/m2K,  (3xfloat,4-16-4-16-4), dvojdiekne OS+OS,1800x1200 mm, označenie 20</t>
  </si>
  <si>
    <t xml:space="preserve"> 6114112600</t>
  </si>
  <si>
    <t>Biele plastové okno zo šesť.kom. prof. Uf=1,0 W/m2K, izolačné trojsklo výplň  argón Ug=0,6 W/m2K,  (3xfloat,4-16-4-16-4), dvojdiekne OS+OS,1900x2100 mm, pákový uzáver, označenie 21</t>
  </si>
  <si>
    <t xml:space="preserve"> 6114101500</t>
  </si>
  <si>
    <t>Biele plastové okno zo šesť.kom. prof. Uf=1,0 W/m2K, izolačné trojsklo výplň  argón Ug=0,6 W/m2K,  (CONEX+float+float,8-16-4-16-4), jednodiekne OS, 500x500 mm, označenie 01</t>
  </si>
  <si>
    <t xml:space="preserve"> 6114101600</t>
  </si>
  <si>
    <t>Biele plastové okno zo šesť.kom. prof. Uf=1,0 W/m2K, izolačné trojsklo výplň  argón Ug=0,6 W/m2K,  (3xfloat,4-16-4-16-4), jednodiekne OS,600x600 mm, označenie 02</t>
  </si>
  <si>
    <t xml:space="preserve"> 6114101700</t>
  </si>
  <si>
    <t>Biele plastové okno zo šesť.kom. prof. Uf=1,0 W/m2K, izolačné trojsklo výplň argón Ug=0,6 W/m2K,  (3xfloat,4-16-4-16-4), jednodiekne OS,900x600 mm, označenie 03</t>
  </si>
  <si>
    <t xml:space="preserve"> 6114102900</t>
  </si>
  <si>
    <t>Biele plastové okno zo šesť.kom. prof. Uf=1,0 W/m2K, izolačné trojsklo výplň argón Ug=0,6 W/m2K,  (CONEX+float+float,8-16-4-16-4), jednodiekne OS, 900x1000 mm, označenie 04</t>
  </si>
  <si>
    <t xml:space="preserve"> 6114113000</t>
  </si>
  <si>
    <t>Biele plastové okno zo šesť.kom. prof. Uf=1,0 W/m2K, izolačné trojsklo výplň  argón Ug=0,6 W/m2K,  (3xfloat,4-16-4-16-4), dvojdiekne OS+OS,2100x1500 mm, označenie 22</t>
  </si>
  <si>
    <t xml:space="preserve"> 6114113100</t>
  </si>
  <si>
    <t>Biele plastové okno zo šesť.kom. prof. Uf=1,0 W/m2K, izolačné trojsklo výplň  argón Ug=0,6 W/m2K,  (3xfloat,4-16-4-16-4), dvojdiekne OS+OS,2300x1050 mm, označenie 23</t>
  </si>
  <si>
    <t xml:space="preserve"> 6114113400</t>
  </si>
  <si>
    <t>Biele plastové okno zo šesť.kom. prof. Uf=1,0 W/m2K, izolačné trojsklo výplň  argón Ug=0,6 W/m2K,  (3xfloat,4-16-4-16-4), dvojdiekne OS+OS,2400x1800 mm, označenie 24</t>
  </si>
  <si>
    <t xml:space="preserve"> 6114113500</t>
  </si>
  <si>
    <t>Biele plastové okno zo šesť.kom. prof. Uf=1,0 W/m2K, izolačné trojsklo výplň  argón Ug=0,6 W/m2K,  (3xfloat,4-16-4-16-4), dvojdiekne OS+OS,2400x1500 mm, označenie 25</t>
  </si>
  <si>
    <t xml:space="preserve"> 6114113700</t>
  </si>
  <si>
    <t>Biele plastové okno zo šesť.kom. prof. Uf=1,0 W/m2K, izolačné trojsklo výplň  argón Ug=0,6 W/m2K,  (CONEX+float+float,8-16-4-16-4), dvojdiekne OS+OS,2400x1500 mm, označenie 25</t>
  </si>
  <si>
    <t xml:space="preserve"> 6114113900</t>
  </si>
  <si>
    <t>Biele plastové okno zo šesť.kom. prof. Uf=1,0 W/m2K, izolačné trojsklo výplň  argón Ug=0,6 W/m2K,  (CONEX+float+float,8-16-4-16-4), štvordiekne OS+OS+F+F,1745x2070 mm, označenie 26</t>
  </si>
  <si>
    <t xml:space="preserve"> 6114114000</t>
  </si>
  <si>
    <t>Biele plastové okno zo šesť.kom. prof. Uf=1,0 W/m2K, izolačné trojsklo výplň  argón Ug=0,6 W/m2K,  (3xfloat,4-16-4-16-4), štvordiekne OS+OS+OS+OS  1800x1800 mm, označenie 27</t>
  </si>
  <si>
    <t>Biele plastové okno zo šesť.kom. prof. Uf=1,0 W/m2K, izolačné trojsklo výplň  argón Ug=0,6 W/m2K,  (CONEX+float+float,8-16-4-16-4), šesťdiekne OS+F+OS+F+F+F,2400x2070 mm, označenie 28</t>
  </si>
  <si>
    <t>Biele plastové okno zo šesť.kom. prof. Uf=1,0 W/m2K, izolačné trojsklom výplň  argón Ug=0,6 W/m2K,  (3xfloat,4-16-4-16-4), jednodiekne OS, 1200x900 mm, označenie 12</t>
  </si>
  <si>
    <t>Biele plastové okno zo šesť.kom. prof. Uf=1,0 W/m2K, izolačné trojsklo výplň  argón Ug=0,6 W/m2K,  (CONEX+float+float,8-16-4-16-4), dvojdiekne OS+OS,2100x1500 mm, označenie 22</t>
  </si>
  <si>
    <t>Biele plastové okno zo šesť.kom. prof. Uf=1,0 W/m2K, izolačné trojsklo výplň  argón Ug=0,6 W/m2K,   (3xfloat,4-16-4-16-4), šesťdiekne OS+F+OS+F+F+F,2400x2070 mm, označenie 28</t>
  </si>
  <si>
    <t>Biele plastové okno zo šesť.kom. prof. Uf=1,0 W/m2K, izolačné trojsklo výplň  argón Ug=0,6 W/m2K,  (CONEX+float+float,8-16-4-16-4), osemdiekne F+F+F+F+OS+OS+F+F, 1470x4150 mm, označenie 29</t>
  </si>
  <si>
    <t>Biele plastové balkónové dvere zo šesť.kom. prof. Uf=1,0 W/m2K, izolačné trojsklom výplň  argón Ug=0,6 W/m2K,  (3xfloat,4-16-4-16-4), jednodiekne OS, 900x2400 mm, označenie 30</t>
  </si>
  <si>
    <t>Jednokrídlové plné vchodové  dvere otočné, plastové biele, šesť.kom. prof. Uw=1,0 W/m2K, zámok fab bezpečnostný, 900x2020 mm, označenie 01</t>
  </si>
  <si>
    <t>Jednokrídlové plné vchodové  dvere otočné, plastové biele, šesť.kom. prof. Uw=1,0 W/m2K, zámok fab bezpečnostný, 1000x2100 mm, označenie 02</t>
  </si>
  <si>
    <t xml:space="preserve"> 6114112700</t>
  </si>
  <si>
    <t>Vchodové dvojkrídlové dvere, os exentrická, presklenné, vchodové, plastové biele, zo šesť.kom. prof. Uw=1,0 W/m2K, izolačné trojsklo výplň  argón Ug=0,6 W/m2K,  (CONEX+float+float,8-16-4-16-4), zámok fab bezpečnostný,označenie 04</t>
  </si>
  <si>
    <t>Dvojkrídlové dvere vchodové s nadsvetlíkom vodorovne delené, os excentrická,plastové biele, zo šesť.kom. prof. Uw=1,0 W/m2K, izolačné trojsklo výplň  argón Ug=0,6 W/m2K,  (CONEX+float+float,8-16-4-16-4), zámok fab bezpečnostný, 1250x2320, ozn. 05</t>
  </si>
  <si>
    <t>Dvojkrídlové dvere vchodové s nadsvetlíkom vodorovne delené, otočné celozaskl.,plastové zlat.dub, zo šesť.kom. prof. Uw=1,0 W/m2K, izol.trojsklo výplň  argón Ug=0,6 W/m2K,  (CONEX+float+float,8-16-4-16-4), zámok fab bezpečnostný, 1250x2330, ozn. 06</t>
  </si>
  <si>
    <t>Dvojkr.dvere vchodové s nadsvetlíkom a boč. svetl., celolzaskl. otoč., plastové biele, zo šesť.kom. prof. Uw=1,0 W/m2K, izolačné trojsklo výplň  argón Ug=0,6 W/m2K,  (CONEX+float+float,8-16-4-16-4), zámok fab bezpečnostný, 1250x2320, ozn. 07</t>
  </si>
  <si>
    <t>Dvojkrídlové vchodové plné dvere otočné, plastové biele, šesť.kom. prof. Uw=1,0 W/m2K, zámok fab bezpečnostný, 2000x1950 mm, označenie 08</t>
  </si>
  <si>
    <t>Dvojkrídlové vchodové plné dvere otočné, plastové biele, šesť.kom. prof. Uw=1,0 W/m2K, zámok fab bezpečnostný, 2500x2170 mm, označenie 09</t>
  </si>
  <si>
    <t xml:space="preserve"> 767900006.1</t>
  </si>
  <si>
    <t>Montáž a dodávka sekčných sekcionárnych vrát  kovové zateplené lamely, biele, so vstupnými dverami, diaľkové ovládanie, 3100x3100 mm, označenie 10</t>
  </si>
  <si>
    <t xml:space="preserve"> 767950000.1</t>
  </si>
  <si>
    <t>Montáž a dodávka - Vchodové otočné celozasklenné s nadsvetlíkom, plastové biele, zo šesť.kom. prof. Uw=1,0 W/m2K, izolačné trojsklo výplň  argón Ug=0,6 W/m2K,  (CONEX+float+float,8-16-4-16-4), diaľkové ovládanie, označenie 03</t>
  </si>
  <si>
    <t>767/A 3</t>
  </si>
  <si>
    <t xml:space="preserve"> 998767102</t>
  </si>
  <si>
    <t>Presun hmôt pre kovové stavebné doplnkové konštrukcie v objektoch výšky nad 6 do 12 m</t>
  </si>
  <si>
    <t>783/A 1</t>
  </si>
  <si>
    <t xml:space="preserve"> 783894422</t>
  </si>
  <si>
    <t>Náter farbami oderuvzdornými pre interiér stien dvojnásobný</t>
  </si>
  <si>
    <t>Objekt Zateplenie stropu</t>
  </si>
  <si>
    <t>VODOROVNÉ KONŠTRUKCIE</t>
  </si>
  <si>
    <t>POVLAKOVÉ KRYTINY</t>
  </si>
  <si>
    <t xml:space="preserve"> 311272101</t>
  </si>
  <si>
    <t>Murivo nosné z tvárnic pórobetónových na tenkovrst.maltu  hr.200 mm</t>
  </si>
  <si>
    <t xml:space="preserve">M3   </t>
  </si>
  <si>
    <t xml:space="preserve"> 417321414</t>
  </si>
  <si>
    <t>Betón stužujúcich pásov a vencov železový tr. C 20/25</t>
  </si>
  <si>
    <t xml:space="preserve"> 417351115</t>
  </si>
  <si>
    <t>Debnenie bočníc stužujúcich pásov a vencov vrátane vzpier zhotovenie</t>
  </si>
  <si>
    <t xml:space="preserve"> 417351116</t>
  </si>
  <si>
    <t>Debnenie bočníc stužujúcich pásov a vencov vrátane vzpier odstránenie</t>
  </si>
  <si>
    <t xml:space="preserve"> 417361821</t>
  </si>
  <si>
    <t>Výstuž stužujúcich pásov a vencov z betonárskej ocele 10505</t>
  </si>
  <si>
    <t xml:space="preserve"> 965041441</t>
  </si>
  <si>
    <t>Búranie podkladov pod dlažby, liatych dlažieb a mazanín,škvarobetón, prlitbrtón hr.nad 100 mm, plochy nad 4 m2 -1,60000t</t>
  </si>
  <si>
    <t>711/B 2</t>
  </si>
  <si>
    <t xml:space="preserve"> 712300831</t>
  </si>
  <si>
    <t>Odstránenie povlakovej krytiny na strechách plochých a šikmých do 30° jednovrstvovej 0,00600t</t>
  </si>
  <si>
    <t xml:space="preserve"> 712300834</t>
  </si>
  <si>
    <t>Odstránenie povlakovej krytiny na strechách plochých a šikmých do 30° každé  ďalšie vrstvy 0,00600t</t>
  </si>
  <si>
    <t xml:space="preserve"> 909000452.1</t>
  </si>
  <si>
    <t>Odvoz a poplatok za uskladnenie odstránenej povlakovej krythiny N</t>
  </si>
  <si>
    <t>711/A 2</t>
  </si>
  <si>
    <t xml:space="preserve"> 712991030</t>
  </si>
  <si>
    <t>Montáž podkladnej konštrukcie z OSB dosiek hr. 30 mm na atike šírky 311 -410 mm pod klampiarske konš</t>
  </si>
  <si>
    <t>S/S80</t>
  </si>
  <si>
    <t xml:space="preserve"> 6072624800</t>
  </si>
  <si>
    <t>Doska drevoštiepková OSB hr. 30 mm, vhodné do vlhkého prostredia</t>
  </si>
  <si>
    <t xml:space="preserve"> 998712102</t>
  </si>
  <si>
    <t>Presun hmôt pre izoláciu povlakovej krytiny v objektoch výšky nad 6 do 12 m</t>
  </si>
  <si>
    <t xml:space="preserve"> 762332110</t>
  </si>
  <si>
    <t>Montáž viazaných konštrukcií krovov striech z reziva priemernej plochy do 120 cm2</t>
  </si>
  <si>
    <t xml:space="preserve"> 762332120</t>
  </si>
  <si>
    <t>Montáž viazaných konštrukcií krovov striech z reziva priemernej plochy 120-224 cm2</t>
  </si>
  <si>
    <t xml:space="preserve"> 6051590000</t>
  </si>
  <si>
    <t>Hranol mäkké rezivo - omietané smrekovec hranol akosť I - na krov</t>
  </si>
  <si>
    <t xml:space="preserve"> 762395000</t>
  </si>
  <si>
    <t>Spojovacie a ochranné prostriedky svorky, dosky, klince, pásová oceľ, vruty, impregnácia</t>
  </si>
  <si>
    <t>762/C 1</t>
  </si>
  <si>
    <t xml:space="preserve"> 762341922</t>
  </si>
  <si>
    <t>Debnenie a latovanie striech vyrezanie otvorov v debnení z dosiek do hr. 32 mm plochy otvoru do 4m2 -0,01700t, spätna montáž</t>
  </si>
  <si>
    <t xml:space="preserve"> 764312822</t>
  </si>
  <si>
    <t>Demontáž krytiny hladkej strešnej z tabúľ 2000 x 670 mm, do 30°   0,00751t</t>
  </si>
  <si>
    <t xml:space="preserve"> 764311822</t>
  </si>
  <si>
    <t>Demontáž krytiny lakoplastovanej  strešnej z tabúľ, so sklonom do 30°       0,00732t</t>
  </si>
  <si>
    <t xml:space="preserve"> 764430840</t>
  </si>
  <si>
    <t>Demontáž oplechovania múrov  a nadmuroviek rš od 330 do 500 mm 0,00230t</t>
  </si>
  <si>
    <t xml:space="preserve"> 764430850</t>
  </si>
  <si>
    <t>Demontáž oplechovania múrov  a nadmuroviek  rš od 500 mm  do 1500 mm 0,00337t</t>
  </si>
  <si>
    <t xml:space="preserve"> 764351836</t>
  </si>
  <si>
    <t>Demontáž háka so sklonom žľabu do 30°  0,00009t</t>
  </si>
  <si>
    <t xml:space="preserve"> 764352810</t>
  </si>
  <si>
    <t>Demontáž žľabov pododkvapových polkruhových so sklonom do 30° rš 330 mm   0,0033t</t>
  </si>
  <si>
    <t xml:space="preserve"> 764359810</t>
  </si>
  <si>
    <t>Demontáž kotlíka kónického, so sklonom žľabu do 30°     0,0011t</t>
  </si>
  <si>
    <t xml:space="preserve"> 764454801</t>
  </si>
  <si>
    <t>Demontáž odpadových rúr kruhových, s priemerom 75 a 100 mm  0,00226t</t>
  </si>
  <si>
    <t xml:space="preserve"> 764730460</t>
  </si>
  <si>
    <t>Oplechovanie atiky z poplastovaného plechu tmavošedého -VIPLANYL, r. š. 400 mm, označenia ka1</t>
  </si>
  <si>
    <t>764/A 6</t>
  </si>
  <si>
    <t xml:space="preserve"> 764352300</t>
  </si>
  <si>
    <t>Žľaby z poplastovaného plechu tmavošedého, D200 mm, označenie K1</t>
  </si>
  <si>
    <t xml:space="preserve"> 764359221</t>
  </si>
  <si>
    <t>Žľabový kotlík  z poplastovaného plechu tmavošedého  označenie kz1, kz2, kz5</t>
  </si>
  <si>
    <t xml:space="preserve"> 764454212</t>
  </si>
  <si>
    <t>Odpadové rúry vrátane kolien   z poplastovaného plechu tmavošedého  označenie kz1, kz2, kz5</t>
  </si>
  <si>
    <t xml:space="preserve"> 764172073</t>
  </si>
  <si>
    <t>Oplechovanie atiky z poplastovaného plechu tmavošedého -VIPLANYL, r. š. 660 mm + zvislá časť r. š. 500 mm, označenia ka2</t>
  </si>
  <si>
    <t xml:space="preserve"> 764172074</t>
  </si>
  <si>
    <t>Oplechovanie atiky z poplastovaného plechu tmavošedého, r. š. 550 mm + zvislá časť r. š. 700 mm, označenia ka3</t>
  </si>
  <si>
    <t xml:space="preserve"> 764439440</t>
  </si>
  <si>
    <t>Oplechovanie časti komína na atikou z poplastovaného plechu tmavošedého -VIPLANYL, r. š. 300 mm,  označenia K4</t>
  </si>
  <si>
    <t xml:space="preserve"> 767199999.6</t>
  </si>
  <si>
    <t xml:space="preserve"> </t>
  </si>
  <si>
    <t xml:space="preserve"> 767995106</t>
  </si>
  <si>
    <t>Montáž ostatných atypických  kovových stavebných doplnkových konštrukcií nad 100 do 250 kg</t>
  </si>
  <si>
    <t>kg</t>
  </si>
  <si>
    <t xml:space="preserve"> OK</t>
  </si>
  <si>
    <t>Dodávka oceľových konštrukcií vrátane povrchových úprav</t>
  </si>
  <si>
    <t xml:space="preserve"> 767210003</t>
  </si>
  <si>
    <t>Montáž a dodávka ukotvenia OK závitovou tyčou D10 mm cez konštrukciu stropu a strechy stropnej dosky s vyvrtaním otvoru</t>
  </si>
  <si>
    <t xml:space="preserve"> kus</t>
  </si>
  <si>
    <t>783/B 1</t>
  </si>
  <si>
    <t xml:space="preserve"> 783102821</t>
  </si>
  <si>
    <t xml:space="preserve">Odstránenie starého náteru opálením alebo oklepaním z oceľovej konštrukcie </t>
  </si>
  <si>
    <t xml:space="preserve"> 783124120</t>
  </si>
  <si>
    <t>Nátery oceľ.konštr. syntetické  dvojnásobné</t>
  </si>
  <si>
    <t>Objekt Ostatné práce</t>
  </si>
  <si>
    <t>ZÁKLADY</t>
  </si>
  <si>
    <t>SPEVNENÉ PLOCHY</t>
  </si>
  <si>
    <t>IZOLÁCIE TEPELNÉ BEŽNÝCH STAVEB. KONŠTRUKCIÍ</t>
  </si>
  <si>
    <t>DREVOSTAVBY</t>
  </si>
  <si>
    <t>KONŠTRUKCIE STOLÁRSKE</t>
  </si>
  <si>
    <t>PODLAHY A OBKLADY KERAMICKÉ-DLAŽBY</t>
  </si>
  <si>
    <t>PODLAHY VLYSOVÉ A PARKETOVÉ</t>
  </si>
  <si>
    <t>MAĽBY</t>
  </si>
  <si>
    <t>221/B 1</t>
  </si>
  <si>
    <t xml:space="preserve"> 113106611</t>
  </si>
  <si>
    <t>Rozoberanie zámkovej dlažby všetkých druhov okrem "DEKA" do 20 m2 0,154 t</t>
  </si>
  <si>
    <t xml:space="preserve"> 113201111</t>
  </si>
  <si>
    <t>Vytrhanie obrúb, chodníkových ležatých 0,230 t</t>
  </si>
  <si>
    <t xml:space="preserve"> 113107142</t>
  </si>
  <si>
    <t>Odstránenie podkladu alebo krytu asfaltového do 200 m2,hr.nad 50 do 100 mm  0,181 t</t>
  </si>
  <si>
    <t xml:space="preserve"> 162301101</t>
  </si>
  <si>
    <t>Vodorovné premiestnenie výkopku tr.1-4 do 500 m</t>
  </si>
  <si>
    <t xml:space="preserve"> 171201101</t>
  </si>
  <si>
    <t>Uloženie sypaniny do násypov s rozprestretím sypaniny vo vrstvách a s hrubým urovnaním nezhutnených</t>
  </si>
  <si>
    <t xml:space="preserve">  2/A 1</t>
  </si>
  <si>
    <t xml:space="preserve"> 289971211</t>
  </si>
  <si>
    <t>Zhotovenie vrstvy z geotextílie na upravenom povrchu v sklone do 1 : 5 , šírky od 0 do 3 m</t>
  </si>
  <si>
    <t xml:space="preserve"> 6936651400</t>
  </si>
  <si>
    <t xml:space="preserve"> 271571111</t>
  </si>
  <si>
    <t>Vankúše zhutnené pod základy zo štrkopiesku</t>
  </si>
  <si>
    <t xml:space="preserve"> 275313611</t>
  </si>
  <si>
    <t>Betón základových  pätiek,  prostý tr.C 16/20</t>
  </si>
  <si>
    <t xml:space="preserve"> 311272118</t>
  </si>
  <si>
    <t xml:space="preserve"> 317162101</t>
  </si>
  <si>
    <t xml:space="preserve"> 317162106</t>
  </si>
  <si>
    <t>312/A 1</t>
  </si>
  <si>
    <t xml:space="preserve"> 451311311</t>
  </si>
  <si>
    <t>Podklad pod dlažbu z betónu prostého tr.C 12/15 hr. do 100 mm</t>
  </si>
  <si>
    <t>221/A 1</t>
  </si>
  <si>
    <t xml:space="preserve"> 564231111</t>
  </si>
  <si>
    <t>Podklad alebo podsyp zo štrkopiesku s rozprestretím, vlhčením a zhutnením po zhutnení hr.100 mm</t>
  </si>
  <si>
    <t xml:space="preserve"> 596911112</t>
  </si>
  <si>
    <t>Kladenie zámkovej dlažby pre peších nad 20 m2 do pieskového lôžka 20 mm, škárovanie pieskom</t>
  </si>
  <si>
    <t xml:space="preserve">P/P 1  </t>
  </si>
  <si>
    <t xml:space="preserve"> 592029100010</t>
  </si>
  <si>
    <t>Zámková dlažba hr. 60 mm farba sivá</t>
  </si>
  <si>
    <t xml:space="preserve">M2   </t>
  </si>
  <si>
    <t>S/S70</t>
  </si>
  <si>
    <t xml:space="preserve"> 5922911600</t>
  </si>
  <si>
    <t>Zámková dlažba hr. 80 mm farba sivá</t>
  </si>
  <si>
    <t xml:space="preserve"> 564999900.1</t>
  </si>
  <si>
    <t xml:space="preserve">Násyp z dunajského štrku hr. 10 cm_x000D_
</t>
  </si>
  <si>
    <t xml:space="preserve"> m2</t>
  </si>
  <si>
    <t xml:space="preserve"> 611421331</t>
  </si>
  <si>
    <t>Oprava omietok stropov v množstve do 30 % štukových</t>
  </si>
  <si>
    <t xml:space="preserve"> 612421431</t>
  </si>
  <si>
    <t>Oprava vnútorných vápenných omietok stien, v množstve opravenej plochy nad 30 do 50 % štukových</t>
  </si>
  <si>
    <t xml:space="preserve"> 612421637</t>
  </si>
  <si>
    <t>Vnútorná omietka vápenná alebo vápennocementová v podlaží a v schodisku stien štuková</t>
  </si>
  <si>
    <t xml:space="preserve"> 632451055</t>
  </si>
  <si>
    <t>Poter pieskovocementový hr. do 50 mm</t>
  </si>
  <si>
    <t xml:space="preserve"> 632477005</t>
  </si>
  <si>
    <t>Nivelačná stierka podlahová KNAUF hrúbky 3mm</t>
  </si>
  <si>
    <t xml:space="preserve"> 962031132</t>
  </si>
  <si>
    <t>Búranie priečok z tehál pálených, plných alebo dutých hr. do 150 mm -0,196 t</t>
  </si>
  <si>
    <t xml:space="preserve"> 965043420</t>
  </si>
  <si>
    <t>Búranie podkladov pod dlažby,liatych dlažieb a mazanín,betón s poterom,teracom hr.do 150 mm -2,200 t</t>
  </si>
  <si>
    <t>221/C 1</t>
  </si>
  <si>
    <t xml:space="preserve"> 979071121</t>
  </si>
  <si>
    <t>Očistenie vybúraných malých kociek s pôvodným vyplnením škár ťaženým kamenivom</t>
  </si>
  <si>
    <t xml:space="preserve"> 767199999.4</t>
  </si>
  <si>
    <t>Demontáž a montáž rampy na nové miesto</t>
  </si>
  <si>
    <t xml:space="preserve"> 919735112</t>
  </si>
  <si>
    <t>Rezanie existujúceho asfaltového krytu alebo podkladu hľbky nad 50 do 100 mm</t>
  </si>
  <si>
    <t xml:space="preserve"> 971033561</t>
  </si>
  <si>
    <t>Vybúranie otvorov v murive tehl. plochy do 1 m2 hr.do 600 mm -1.875 t</t>
  </si>
  <si>
    <t xml:space="preserve"> 917762111</t>
  </si>
  <si>
    <t>Osadenie chodník. obrubníka betónového s oporou z betónu prostého tr. C 10/12,5 do lôžka</t>
  </si>
  <si>
    <t xml:space="preserve"> 592029170010</t>
  </si>
  <si>
    <t>Obrubník chodníkový 100/6 cm farba sivá</t>
  </si>
  <si>
    <t xml:space="preserve">KUS  </t>
  </si>
  <si>
    <t xml:space="preserve"> 5921954390</t>
  </si>
  <si>
    <t>OBRUBNÍK CESTNÝ 100/10 cm</t>
  </si>
  <si>
    <t xml:space="preserve"> 916161111</t>
  </si>
  <si>
    <t>Osadenie cestnej obruby z veľkých kociek s bočnou oporou z bet. tr. C 12/15 do lôžka z betónu</t>
  </si>
  <si>
    <t xml:space="preserve"> 959941142</t>
  </si>
  <si>
    <t xml:space="preserve">Chemická kotva s kotevným svorníkom tesnená chemickou ampulkou do betónu, ŽB, kameňa, s vyvŕtaním otvoru </t>
  </si>
  <si>
    <t xml:space="preserve"> 961043111</t>
  </si>
  <si>
    <t>Búranie základov z betónu prostého alebo preloženého kameňom -2,200 t</t>
  </si>
  <si>
    <t xml:space="preserve"> 943943221</t>
  </si>
  <si>
    <t>Montáž lešenia ľahkého, bez podláh pre zaťaženie podlahovej plochy do 2 kPa výšky do 10 m</t>
  </si>
  <si>
    <t xml:space="preserve"> 943943292</t>
  </si>
  <si>
    <t>Prípl. za prvý a každý ďalší i začatý mesiac používania lešenia k cene -3221 alebo -32222</t>
  </si>
  <si>
    <t xml:space="preserve"> 943943821</t>
  </si>
  <si>
    <t>Demontáž lešenia ľahkého, bez podl., pre zaťaž. do 2 kPa výšky do 10 m</t>
  </si>
  <si>
    <t xml:space="preserve"> 943955021</t>
  </si>
  <si>
    <t>Montáž lešeňovej podlahy s priečnikmi alebo pozdľžnikmi výšky do 10 m</t>
  </si>
  <si>
    <t xml:space="preserve"> 943955191</t>
  </si>
  <si>
    <t>Príplatok za prvý a každý i začatý mesiac použitia lešenia k cene -5021, -5022, -5023, -5141</t>
  </si>
  <si>
    <t xml:space="preserve"> 943955821</t>
  </si>
  <si>
    <t>Demontáž lešeňovej podlahy s priečnikmi alebo pozdľžnikmi, výšky do 10 m</t>
  </si>
  <si>
    <t xml:space="preserve"> 952901114</t>
  </si>
  <si>
    <t>Vyčistenie budov pri výške podlaží nad 4m</t>
  </si>
  <si>
    <t xml:space="preserve"> 952901111</t>
  </si>
  <si>
    <t>Vyčistenie budov pri výške podlaží do 4m</t>
  </si>
  <si>
    <t xml:space="preserve"> 962032231</t>
  </si>
  <si>
    <t>Búranie muriva nadzákladového z tehál pálených, vápenopieskových,cementových na maltu -1,905 t</t>
  </si>
  <si>
    <t xml:space="preserve"> 965081712</t>
  </si>
  <si>
    <t>Búranie dlažieb, bez podklad. lôžka z xylolit., alebo keramických dlaždíc hr. do 10 mm -0,020 t</t>
  </si>
  <si>
    <t>713/B 1</t>
  </si>
  <si>
    <t xml:space="preserve"> 713000010</t>
  </si>
  <si>
    <t>Odstránenie tepelnej izolácie stropov kladenej voľne z vláknitých materiálov hr. do 10 cm</t>
  </si>
  <si>
    <t xml:space="preserve"> 713054670</t>
  </si>
  <si>
    <t>Montáž a dodávka parozábrany stropov s prelepením spojov</t>
  </si>
  <si>
    <t>762/B 1</t>
  </si>
  <si>
    <t xml:space="preserve"> 762331812</t>
  </si>
  <si>
    <t>Demontáž viazaných konštrukcií krovov so sklonom  do 60 st.  prierez. plochy 120 - 224 cm2   0.014t</t>
  </si>
  <si>
    <t xml:space="preserve"> 762311811</t>
  </si>
  <si>
    <t>Demontáž kotevných želiez hmotnosti do 5 kg   0.005t</t>
  </si>
  <si>
    <t xml:space="preserve"> 762342811</t>
  </si>
  <si>
    <t>Demontáž latovania striech so sklonom do 60 st. pri osovej vzdialenosti lát do 0,22 m    0.007t</t>
  </si>
  <si>
    <t>763/B 1</t>
  </si>
  <si>
    <t xml:space="preserve"> 763139521</t>
  </si>
  <si>
    <t>Demontáž sadrokartónového podhľadu kazetového 600x600 mm s  nosnou konštrukciou z oceľových profilov, -0,01803t</t>
  </si>
  <si>
    <t xml:space="preserve"> 763139531</t>
  </si>
  <si>
    <t>Demontáž sadrokartónového podhľadu s jednovrstvou nosnou konštrukciou z oceľových profilov, jednoduché opláštenie, -0,02106t</t>
  </si>
  <si>
    <t>763/A 2</t>
  </si>
  <si>
    <t xml:space="preserve"> 763135030</t>
  </si>
  <si>
    <t xml:space="preserve">SDK kazetový podhľad  600x600 mm </t>
  </si>
  <si>
    <t xml:space="preserve"> 763132420</t>
  </si>
  <si>
    <t xml:space="preserve">Sadrokartónový podhľad hr. 12,5  mm členitý na kovovej spodnej konštrukcii  bez tepelnej izolácie </t>
  </si>
  <si>
    <t xml:space="preserve"> 763132310</t>
  </si>
  <si>
    <t xml:space="preserve">Sadrokartónový podhľad hr. 12,5 mm členitý  do vlhého prostredia na kovovej spodnej konštrukcii  bez tepelnej izolácie </t>
  </si>
  <si>
    <t xml:space="preserve"> 763132410</t>
  </si>
  <si>
    <t xml:space="preserve">Sadrokartónový podhľad hr. 15 mm členitý  protipožiarny na kovovej spodnej konštrukcii  bez tepelnej izolácie </t>
  </si>
  <si>
    <t xml:space="preserve"> 998763303</t>
  </si>
  <si>
    <t>Presun hmôt pre sádrokartónové konštrukcie v objektoch výšky od 12 do 24 m</t>
  </si>
  <si>
    <t>766/B 1</t>
  </si>
  <si>
    <t xml:space="preserve"> 766421812</t>
  </si>
  <si>
    <t>Demontáž obloženia podhľadu z panelov plochy nad 1,5 m2</t>
  </si>
  <si>
    <t xml:space="preserve"> 766421822</t>
  </si>
  <si>
    <t>Demontáž obloženia podhľadu stien, podkladových roštov</t>
  </si>
  <si>
    <t xml:space="preserve"> 767995108</t>
  </si>
  <si>
    <t>Montáž ostatných atypických  kovových stavebných doplnkových konštrukcií nad 500 kg</t>
  </si>
  <si>
    <t xml:space="preserve"> 767199999.7</t>
  </si>
  <si>
    <t>Montáž a dodávka kovového obslužného schodiska so zábradlím vrátane povrchových úprav</t>
  </si>
  <si>
    <t>767/B 1</t>
  </si>
  <si>
    <t xml:space="preserve"> 767584811</t>
  </si>
  <si>
    <t xml:space="preserve">Demontáž mriežky </t>
  </si>
  <si>
    <t xml:space="preserve"> 767591221</t>
  </si>
  <si>
    <t xml:space="preserve">Montáž mriežky </t>
  </si>
  <si>
    <t>S/S50</t>
  </si>
  <si>
    <t xml:space="preserve"> 5534371553</t>
  </si>
  <si>
    <t>VZT mriežka 600x600 mm</t>
  </si>
  <si>
    <t xml:space="preserve"> 767833100</t>
  </si>
  <si>
    <t>Montáž rebríkov do muriva s bočnicami z profilovej ocele,z rúrok alebo z tenkostenných profilov</t>
  </si>
  <si>
    <t xml:space="preserve"> 767569992.1</t>
  </si>
  <si>
    <t>Demontáž oceľových rebríkov osadených do muriva</t>
  </si>
  <si>
    <t xml:space="preserve"> 5539545600</t>
  </si>
  <si>
    <t>Montáž a dodávka požiarných rebríkov s ochranným košom, uzamykat., vrátane povrchových úprav</t>
  </si>
  <si>
    <t>771/A 1</t>
  </si>
  <si>
    <t xml:space="preserve"> 771415015</t>
  </si>
  <si>
    <t>Montáž soklíkov z obkladačiek porovinových do tmelu,rovné 200x100 mm,výška 200 mm</t>
  </si>
  <si>
    <t xml:space="preserve"> 5976398000</t>
  </si>
  <si>
    <t>Dlaždice keramické s hladkým povrchom líca A 200x100x8 1 Ia</t>
  </si>
  <si>
    <t xml:space="preserve"> 771576109</t>
  </si>
  <si>
    <t>Montáž podláh z dlaždíc keram. ukl. do tmelu flexibil., protišmyk. 300x300mm</t>
  </si>
  <si>
    <t xml:space="preserve"> 597645500</t>
  </si>
  <si>
    <t>Dlaždica mrazuvzdorná  s protišmykovým povrchom 300x300x10 úpr.líca 1 ak.Ia</t>
  </si>
  <si>
    <t>M2</t>
  </si>
  <si>
    <t xml:space="preserve"> 771445019</t>
  </si>
  <si>
    <t>Montáž soklíkov z obkladačiek hutných,keramických do tmelu,rovné 300x150 mm,výška 150 mm</t>
  </si>
  <si>
    <t xml:space="preserve"> 998771102</t>
  </si>
  <si>
    <t>Presun hmôt pre podlahy z dlaždíc v objektoch výšky nad 6 do 12 m</t>
  </si>
  <si>
    <t>775/A 1</t>
  </si>
  <si>
    <t xml:space="preserve"> 775551220</t>
  </si>
  <si>
    <t>Zhotovenie parketovej podlahy s podložkou,parozábranou a s olištovaním,laminované tabule 1946x194 mm</t>
  </si>
  <si>
    <t xml:space="preserve"> 6119800400</t>
  </si>
  <si>
    <t>Laminátové podlahy hr. 10 mm</t>
  </si>
  <si>
    <t xml:space="preserve"> 6119808500</t>
  </si>
  <si>
    <t>Lišta soklíková s koncovkami</t>
  </si>
  <si>
    <t xml:space="preserve"> 6119800951</t>
  </si>
  <si>
    <t>Lišta prechodová</t>
  </si>
  <si>
    <t xml:space="preserve"> 998775102</t>
  </si>
  <si>
    <t>Presun hmôt pre podlahy vlysové a parketové v objektoch výšky nad  6 do 12 m</t>
  </si>
  <si>
    <t xml:space="preserve"> 783894612</t>
  </si>
  <si>
    <t xml:space="preserve"> 783894412</t>
  </si>
  <si>
    <t>Náter farbami oderuvzdornými pre interiér stropov dvojnásobný</t>
  </si>
  <si>
    <t>784/C 1</t>
  </si>
  <si>
    <t xml:space="preserve"> 784499901</t>
  </si>
  <si>
    <t>Ostatné práce - zakrývanie vnútorných zariadení a podláh fóliou v miestnostiach alebo na schodisku</t>
  </si>
  <si>
    <t>Objekt Elektroinštalácia</t>
  </si>
  <si>
    <t>Montážne práce</t>
  </si>
  <si>
    <t>M-21 ELEKTROMONTÁŽE</t>
  </si>
  <si>
    <t>M-46 MONTÁŽE ZEMNÝCH PRÁC</t>
  </si>
  <si>
    <t xml:space="preserve"> 971033131</t>
  </si>
  <si>
    <t>Vybúranie otvoru v murive tehl. priemeru profilu do 60 mm hr.do 150 mm,  -0,00100t</t>
  </si>
  <si>
    <t>ks</t>
  </si>
  <si>
    <t xml:space="preserve"> 971033141</t>
  </si>
  <si>
    <t>Vybúranie otvoru v murive tehl. priemeru profilu do 60 mm hr.do 300 mm,  -0,00100t</t>
  </si>
  <si>
    <t xml:space="preserve"> 971033151</t>
  </si>
  <si>
    <t>Vybúranie otvoru v murive tehl. priemeru profilu do 60 mm hr.do 450 mm,  -0,00200t</t>
  </si>
  <si>
    <t>R/RE</t>
  </si>
  <si>
    <t xml:space="preserve"> 2867183912</t>
  </si>
  <si>
    <t>Sádra sivá 30kg</t>
  </si>
  <si>
    <t xml:space="preserve"> 974031121</t>
  </si>
  <si>
    <t>Vysekanie rýh v akomkoľvek murive tehlovom na akúkoľvek maltu do hĺbky 30 mm a š. do 30 mm,  -0,00200 t</t>
  </si>
  <si>
    <t xml:space="preserve"> 974031122</t>
  </si>
  <si>
    <t>Vysekanie rýh v akomkoľvek murive tehlovom na akúkoľvek maltu do hĺbky 30 mm a š. do 70 mm,  -0,00400 t</t>
  </si>
  <si>
    <t xml:space="preserve"> 974049341</t>
  </si>
  <si>
    <t>Vyrezanie rýh frézovaním v murive z betónu v priestore priľahlom k stropnej konštrukcii hĺbky 2,5 cm, šírky 4 cm -0,00220t</t>
  </si>
  <si>
    <t xml:space="preserve"> 210010085</t>
  </si>
  <si>
    <t>Rúrka ohybná elektroinštalačná z HDPE, D 50 uložená pod omietkou</t>
  </si>
  <si>
    <t xml:space="preserve"> 3457100740</t>
  </si>
  <si>
    <t>921/M21</t>
  </si>
  <si>
    <t xml:space="preserve"> 210010301</t>
  </si>
  <si>
    <t>Krabica prístrojová bez zapojenia (1901, KP 68, KZ 3)</t>
  </si>
  <si>
    <t>S/S30</t>
  </si>
  <si>
    <t xml:space="preserve"> 3450921000</t>
  </si>
  <si>
    <t>Krabica prístrojová  typ: KP 68/2111000008</t>
  </si>
  <si>
    <t xml:space="preserve"> 210010321</t>
  </si>
  <si>
    <t>Krabica (1903, KR 68) odbočná s viečkom, svorkovnicou vrátane zapojenia, kruhová</t>
  </si>
  <si>
    <t xml:space="preserve"> 3450907510</t>
  </si>
  <si>
    <t>Krabica  KU 68-1903</t>
  </si>
  <si>
    <t xml:space="preserve"> 3450644800</t>
  </si>
  <si>
    <t xml:space="preserve"> 3450644900</t>
  </si>
  <si>
    <t xml:space="preserve"> 3450645000</t>
  </si>
  <si>
    <t xml:space="preserve"> 3450645100</t>
  </si>
  <si>
    <t xml:space="preserve"> 210020922</t>
  </si>
  <si>
    <t>Protipožiarna upchávka, priechod stenou - okraja orámovaný uhol t 30 cm</t>
  </si>
  <si>
    <t xml:space="preserve"> 6315190700</t>
  </si>
  <si>
    <t>Doska z minerálnych vlákien hrúbky 8 cm,100/50 cm</t>
  </si>
  <si>
    <t xml:space="preserve"> 210011306</t>
  </si>
  <si>
    <t>Osadenie polyamidovej príchytky HM 8 do ostro pálených tehál, alebo stredne tvrdého kameňa</t>
  </si>
  <si>
    <t>S/S20</t>
  </si>
  <si>
    <t xml:space="preserve"> 2830418000</t>
  </si>
  <si>
    <t xml:space="preserve"> 210040711</t>
  </si>
  <si>
    <t xml:space="preserve">Murárske práce Vysekanie, zamurovanie a začistenie otvor pre vývodkovú skriňu malú </t>
  </si>
  <si>
    <t xml:space="preserve"> 210193072</t>
  </si>
  <si>
    <t>Domova rozvodnica do 35 M pre zapustenú montáž bez sekacích prác</t>
  </si>
  <si>
    <t xml:space="preserve"> VR36RS5</t>
  </si>
  <si>
    <t>RS5 - Rozvádzač pod omietku, plastový, 36 TE, min. IP30/20, el. výzbroj podľa projektovej dok., certifikácia</t>
  </si>
  <si>
    <t>kpl</t>
  </si>
  <si>
    <t xml:space="preserve"> 210193074</t>
  </si>
  <si>
    <t>Domova rozvodnica do 72 M pre zapustenú montáž bez sekacích prác</t>
  </si>
  <si>
    <t xml:space="preserve"> VR72RS1</t>
  </si>
  <si>
    <t>RS1 - Rozvádzač pod omietku, plechový, 72 TE, min. IP30/20, el. výzbroj podľa projektovej dok., certifikácia</t>
  </si>
  <si>
    <t xml:space="preserve"> VR72RS2</t>
  </si>
  <si>
    <t>RS2 - Rozvádzač pod omietku, plechový, 72 TE, min. IP30/20, el. výzbroj podľa projektovej dok., certifikácia</t>
  </si>
  <si>
    <t xml:space="preserve"> VR72RS3</t>
  </si>
  <si>
    <t>RS3 - Rozvádzač pod omietku, plechový, 72 TE, min. IP30/20, el. výzbroj podľa projektovej dok., certifikácia</t>
  </si>
  <si>
    <t xml:space="preserve"> VR72RS4</t>
  </si>
  <si>
    <t>RS4 - Rozvádzač pod omietku, plechový, 72 TE, min. IP30/20, el. výzbroj podľa projektovej dok., certifikácia</t>
  </si>
  <si>
    <t xml:space="preserve"> D55464564</t>
  </si>
  <si>
    <t>Demontáž v ponechaných rozvádzačoch, demontáž nepotrebných prístrojov, vodičov, ostatnej nepotrebnej el. výzbroje</t>
  </si>
  <si>
    <t>hod</t>
  </si>
  <si>
    <t xml:space="preserve"> 210100001</t>
  </si>
  <si>
    <t>Ukončenie vodičov v rozvádzač. vrátane zapojenia a vodičovej koncovky do 2.5 mm2</t>
  </si>
  <si>
    <t xml:space="preserve"> 210100002</t>
  </si>
  <si>
    <t>Ukončenie vodičov v rozvádzač. vrátane zapojenia a vodičovej koncovky do 6 mm2</t>
  </si>
  <si>
    <t xml:space="preserve"> 210100003</t>
  </si>
  <si>
    <t>Ukončenie vodičov v rozvádzač. vrátane zapojenia a vodičovej koncovky do 16 mm2</t>
  </si>
  <si>
    <t xml:space="preserve"> 210100004</t>
  </si>
  <si>
    <t>Ukončenie vodičov v rozvádzač. vrátane zapojenia a vodičovej koncovky do 25 mm2</t>
  </si>
  <si>
    <t xml:space="preserve"> 210110082</t>
  </si>
  <si>
    <t>Sporáková prípojka typ 39563 - 23C, pre zapustenú montáž vrátane tlejivky</t>
  </si>
  <si>
    <t xml:space="preserve"> 3536NC0325211</t>
  </si>
  <si>
    <t xml:space="preserve"> 210110041</t>
  </si>
  <si>
    <t>Spínače polozapustené a zapustené vrátane zapojenia jednopólový - radenie 1</t>
  </si>
  <si>
    <t xml:space="preserve"> 774401</t>
  </si>
  <si>
    <t xml:space="preserve"> 210110043</t>
  </si>
  <si>
    <t>Spínač polozapustený a zapustený vrátane zapojenia sériový prep.stried. - radenie 5 A</t>
  </si>
  <si>
    <t xml:space="preserve"> 774405</t>
  </si>
  <si>
    <t xml:space="preserve"> 210110045</t>
  </si>
  <si>
    <t>Spínač polozapustený a zapustený vrátane zapojenia stried.prep.- radenie 6</t>
  </si>
  <si>
    <t xml:space="preserve"> 774406</t>
  </si>
  <si>
    <t xml:space="preserve"> 210110044</t>
  </si>
  <si>
    <t>Spínač polozapustený a zapustený vrátane zapojenia dvojitý prep.stried. - radenie 5 B</t>
  </si>
  <si>
    <t xml:space="preserve"> 774408</t>
  </si>
  <si>
    <t xml:space="preserve"> 210110046</t>
  </si>
  <si>
    <t>Spínač polozapustený a zapustený vrátane zapojenia krížový prep.- radenie 7</t>
  </si>
  <si>
    <t xml:space="preserve"> 774407</t>
  </si>
  <si>
    <t xml:space="preserve"> 774451</t>
  </si>
  <si>
    <t xml:space="preserve"> 210111011</t>
  </si>
  <si>
    <t>Domová zásuvka polozapustená alebo zapustená vrátane zapojenia 10/16 A 250 V 2P + Z</t>
  </si>
  <si>
    <t xml:space="preserve"> 774396.1</t>
  </si>
  <si>
    <t xml:space="preserve"> 774452</t>
  </si>
  <si>
    <t xml:space="preserve"> 210111126</t>
  </si>
  <si>
    <t>Priemyslová zásuvka nástenná 400 V,IP 44, vrátane zapojenia 3P +N+ PE</t>
  </si>
  <si>
    <t xml:space="preserve"> 3450348700</t>
  </si>
  <si>
    <t>Zásuvka IZS 3253</t>
  </si>
  <si>
    <t xml:space="preserve"> 210201080</t>
  </si>
  <si>
    <t>Zapojenie svietidlá IP20, stropného - nástenného LED</t>
  </si>
  <si>
    <t xml:space="preserve"> ETB</t>
  </si>
  <si>
    <t>Typ B - Svietidlo interiérové, LED, vstavané do podhľadu, symetrické, opálový difúzor, elektronický predradník, 1x42W, min. 4100lm, 4000K,  AC 230V/50Hz, IP20</t>
  </si>
  <si>
    <t xml:space="preserve"> ETD</t>
  </si>
  <si>
    <t>Typ D - Svietidlo interierové LED, prisadené na strop, symetrické, opálový difúzor, elektronický predradník, 17W,_x000D_
min. 2200lm, 4000K, AC 230V/50Hz, IP20</t>
  </si>
  <si>
    <t xml:space="preserve"> ETE</t>
  </si>
  <si>
    <t>Typ E - Svietidlo interierové LED, prisadené na strop, symetrické, opálový difúzor, elektronický predradník, 41W,_x000D_
min. 5400lm, 4000K, AC 230V/50Hz, IP20</t>
  </si>
  <si>
    <t xml:space="preserve"> ETF</t>
  </si>
  <si>
    <t>Typ F - Svietidlo interiérové, LED, prisadené na strop, symetrické, opálový difúzor, elektronický predradník, 1x43W, min. 4100lm, 4000K,  AC 230V/50Hz, IP20</t>
  </si>
  <si>
    <t xml:space="preserve"> ETG</t>
  </si>
  <si>
    <t>Typ G - Svietidlo exterierové LED, prisadené na strop, symetrické, opálový difúzor, elektronický predradník, 1x17W, min. 2200lm, 4000K, AC 230V/50Hz, IP44</t>
  </si>
  <si>
    <t xml:space="preserve"> ETJ</t>
  </si>
  <si>
    <t>Typ J - Svietidlo interiérové, LED, prisadené na strop, symetrické, opálový difúzor, elektronický predradník, 43W,</t>
  </si>
  <si>
    <t xml:space="preserve"> ETH</t>
  </si>
  <si>
    <t>Typ H - Svietidlo interiérové, LED, prisadené na stenu, 15W, min. 1000 lm, 2700-3500 K, IP20</t>
  </si>
  <si>
    <t xml:space="preserve"> 210201345</t>
  </si>
  <si>
    <t>Zapojenie svietidla IP66, LED , priemyselné stropného - nástenného</t>
  </si>
  <si>
    <t xml:space="preserve"> ETA</t>
  </si>
  <si>
    <t>Typ A -Svietidlo interierové priemyselné, LED, prisadené na strop, elektronický predradník, 36W, _x000D_
min. 4000lm, 4000K, AC 230V/50Hz, IP65</t>
  </si>
  <si>
    <t xml:space="preserve"> 210201081</t>
  </si>
  <si>
    <t>Zapojenie svietidlá IP44, stropného - nástenného LED</t>
  </si>
  <si>
    <t xml:space="preserve"> ETC</t>
  </si>
  <si>
    <t>Typ C - Svietidlo exterierové LED, prisadené na strop, symetrické, opálový difúzor, elektronický predradník, 1x17W, min. 2200lm, 4000K, AC 230V/50Hz, IP44</t>
  </si>
  <si>
    <t xml:space="preserve"> 210201610</t>
  </si>
  <si>
    <t>Zapojenie svietidla 1x svetelný zdroj, nevýbušné, svetlomet, LED</t>
  </si>
  <si>
    <t xml:space="preserve"> ETK</t>
  </si>
  <si>
    <t>Typ K - Svietidlo reflektorové vonkajšie nástenné, vybavené pohybovým senzorom, LED, 30 W, svet. tok_x000D_
zdroja 2100 lm, 6250 K, AC 230V/50Hz, IP 44</t>
  </si>
  <si>
    <t xml:space="preserve"> 210201510</t>
  </si>
  <si>
    <t>Zapojenie svietidla 1x svetelný zdroj, núdzového, LED - núdzový režim</t>
  </si>
  <si>
    <t xml:space="preserve"> ETN</t>
  </si>
  <si>
    <t>Typ N - Svietidlo núdzové s vyznačením úniku, s vlastným batériovým zdrojom so zálohou 1 hodina, LED 3W, min. 300lm, AC 230V/50Hz, IP20</t>
  </si>
  <si>
    <t xml:space="preserve"> 220711045</t>
  </si>
  <si>
    <t>Montáž a zapojenie pohybových senzorov PIR - interiér, strop</t>
  </si>
  <si>
    <t xml:space="preserve"> 210205010</t>
  </si>
  <si>
    <t>Výmena 1x svetelného zdroja za LED žiarovku E14, E27 vo svietidle nástennom, stropnom, IP 20</t>
  </si>
  <si>
    <t xml:space="preserve"> LEDE40</t>
  </si>
  <si>
    <t>LED žiarovka E40, 50 W, min. 5000 lm, 2500-3000 K</t>
  </si>
  <si>
    <t xml:space="preserve"> LEDE2715</t>
  </si>
  <si>
    <t>LED žiarovka E27, 15 W, min. 1200 lm, 2700-3500 K</t>
  </si>
  <si>
    <t xml:space="preserve"> LEDE2720</t>
  </si>
  <si>
    <t>LED žiarovka E27, 20 W, min. 2500 lm, 3500-4300 K</t>
  </si>
  <si>
    <t xml:space="preserve"> ETPS</t>
  </si>
  <si>
    <t>Pohybový senzor stropný, AC 230V/50Hz, IP20, max. dosah 10 m, max. detekčný uhol 360?, max. vertikálny uhol 160?, časový interval 6s...12min, regulácia citlivosti 2...2000 lx</t>
  </si>
  <si>
    <t xml:space="preserve"> ETPSE</t>
  </si>
  <si>
    <t>Pohybový senzor exterierový, AC 230V/50Hz, IP44, max. dosah 10 m, max. detekčný uhol 360?, max. vertikálny uhol 160?, časový interval 6s...12min, regulácia citlivosti 2...2000 lx</t>
  </si>
  <si>
    <t xml:space="preserve"> ETSP</t>
  </si>
  <si>
    <t>Snímač prítomnosti stropný, AC 230V/50Hz, IP20, max. kruhovy dosah 10 m vo výške 1m nad zemou (pri výške osadenia 3,5m), uhol pokrytia 120°, časový interval 10s...30min</t>
  </si>
  <si>
    <t xml:space="preserve"> 210290744a</t>
  </si>
  <si>
    <t>Montáž motorického spotrebiča, rekuperačnej jednotky do 15 kW, zapojenie a vyskúšanie</t>
  </si>
  <si>
    <t xml:space="preserve"> 210881075</t>
  </si>
  <si>
    <t>Kábel bezhalogénový, medený uložený pevne N2XH 0,6/1,0 kV  3x1,5</t>
  </si>
  <si>
    <t xml:space="preserve"> 3410350864E101</t>
  </si>
  <si>
    <t>N2XH-J  3x1,5   Nehorľavý kábel bez funkčnosti VDE</t>
  </si>
  <si>
    <t xml:space="preserve"> 3410350864E102</t>
  </si>
  <si>
    <t>N2XH-O  3x1,5   Nehorľavý kábel bez funkčnosti VDE</t>
  </si>
  <si>
    <t xml:space="preserve"> 210881076</t>
  </si>
  <si>
    <t>Kábel bezhalogénový, medený uložený pevne N2XH 0,6/1,0 kV  3x2,5</t>
  </si>
  <si>
    <t xml:space="preserve"> 3410350865E101</t>
  </si>
  <si>
    <t>N2XH-J  3x2,5   Nehorľavý kábel bez funkčnosti VDE</t>
  </si>
  <si>
    <t xml:space="preserve"> 210881091</t>
  </si>
  <si>
    <t>Kábel bezhalogénový, medený uložený pevne N2XH 0,6/1,0 kV  4x1,5</t>
  </si>
  <si>
    <t xml:space="preserve"> 3410350880E102</t>
  </si>
  <si>
    <t>N2XH-O  4x1,5   Nehorľavý kábel bez funkčnosti VDE</t>
  </si>
  <si>
    <t xml:space="preserve"> 210881102</t>
  </si>
  <si>
    <t>Kábel bezhalogénový, medený uložený pevne N2XH 0,6/1,0 kV  5x4</t>
  </si>
  <si>
    <t xml:space="preserve"> 3410350891E101</t>
  </si>
  <si>
    <t>N2XH-J  5x4   Nehorľavý kábel bez funkčnosti VDE</t>
  </si>
  <si>
    <t xml:space="preserve"> 210881095</t>
  </si>
  <si>
    <t>Kábel bezhalogénový, medený uložený pevne N2XH 0,6/1,0 kV  4x10</t>
  </si>
  <si>
    <t xml:space="preserve"> 3410350884E101</t>
  </si>
  <si>
    <t>N2XH-J  4x10   Nehorľavý kábel bez funkčnosti VDE</t>
  </si>
  <si>
    <t xml:space="preserve"> 210800524</t>
  </si>
  <si>
    <t>Vodič medený uložený v trúbke H07V-U (CY) 450/750 V  4</t>
  </si>
  <si>
    <t xml:space="preserve"> 341035020101</t>
  </si>
  <si>
    <t>H07Z-U 4    Kábel pre pevné uloženie, medený harmonizovaný bezhalogénový</t>
  </si>
  <si>
    <t xml:space="preserve">m </t>
  </si>
  <si>
    <t xml:space="preserve"> 210800613</t>
  </si>
  <si>
    <t>Vodič medený uložený voľne H07V-K (CYA)  450/750 V 6</t>
  </si>
  <si>
    <t xml:space="preserve"> 86780</t>
  </si>
  <si>
    <t>Nehor. 1x  6,0  H07Z-K zž(CYA)</t>
  </si>
  <si>
    <t>BM</t>
  </si>
  <si>
    <t xml:space="preserve"> 210800616</t>
  </si>
  <si>
    <t>Vodič medený uložený voľne H07V-K (CYA)  450/750 V 25</t>
  </si>
  <si>
    <t xml:space="preserve"> 17195</t>
  </si>
  <si>
    <t>Nehor. 1x 25  H07Z-K zž(CYA)</t>
  </si>
  <si>
    <t xml:space="preserve"> 210220031</t>
  </si>
  <si>
    <t>Ekvipotenciálna svorkovnica EPS 2 v krabici KO 125 E</t>
  </si>
  <si>
    <t xml:space="preserve"> 3410300258</t>
  </si>
  <si>
    <t>Krabica odbočná  krabica + veko šedá  KO 125 E KA</t>
  </si>
  <si>
    <t xml:space="preserve"> 3410301603</t>
  </si>
  <si>
    <t>Svorkovnica ekvipotencionálna  EPS 2</t>
  </si>
  <si>
    <t xml:space="preserve"> 210220040</t>
  </si>
  <si>
    <t>Svorka na potrubie BERNARD vrátane pásika Cu</t>
  </si>
  <si>
    <t xml:space="preserve"> 3544247905</t>
  </si>
  <si>
    <t>Bernard svorka zemniaca ZSA 16, obj. č. 72;bleskozvodný a uzemňovací materiál</t>
  </si>
  <si>
    <t xml:space="preserve"> 3544247910</t>
  </si>
  <si>
    <t>Páska CU, obj. č. 66;bleskozvodný a uzemňovací materiál, dĺžka 0,5m</t>
  </si>
  <si>
    <t xml:space="preserve"> 210270801</t>
  </si>
  <si>
    <t>Označovací káblový štítok z PVC rozmer 4x8cm(15-22 znak.)</t>
  </si>
  <si>
    <t xml:space="preserve"> 5628900000</t>
  </si>
  <si>
    <t>Štítok na označenie káblového vývodu</t>
  </si>
  <si>
    <t xml:space="preserve"> 210290365</t>
  </si>
  <si>
    <t>Náhrada častí vedenia chránených vodičov závesná príchytka</t>
  </si>
  <si>
    <t xml:space="preserve"> 2207028</t>
  </si>
  <si>
    <t>Zväzkový držiak Grip  2031 M 15 FS</t>
  </si>
  <si>
    <t xml:space="preserve"> 2207036</t>
  </si>
  <si>
    <t>Zväzkový držiak Grip  2031 M 30 FS</t>
  </si>
  <si>
    <t xml:space="preserve"> 2207060</t>
  </si>
  <si>
    <t>Zväzkový držiak Grip s kotvou  2031 M 70 FS</t>
  </si>
  <si>
    <t xml:space="preserve"> 210290367E101</t>
  </si>
  <si>
    <t>Príchytka PVC s hmoždinkou D8 a sťahovacou páskou pre upevnenie zväzku káblov s priemerom do 50 mm</t>
  </si>
  <si>
    <t xml:space="preserve"> 790402</t>
  </si>
  <si>
    <t>Káblová prýchytka PVC s natĺkacou hmoždinkou a sťahovacou páskou Strader US1 (UKT1) alebo ekvivalent</t>
  </si>
  <si>
    <t xml:space="preserve"> 210220021</t>
  </si>
  <si>
    <t>Uzemňovacie vedenie v zemi FeZn vrátane izolácie spojov O 10mm</t>
  </si>
  <si>
    <t xml:space="preserve"> 3544224150</t>
  </si>
  <si>
    <t>Územňovací vodič    ocelový žiarovo zinkovaný  označenie     O 10</t>
  </si>
  <si>
    <t xml:space="preserve"> 210220020</t>
  </si>
  <si>
    <t>Uzemňovacie vedenie v zemi FeZn vrátane izolácie spojov</t>
  </si>
  <si>
    <t xml:space="preserve"> 3544223850</t>
  </si>
  <si>
    <t>Územňovacia pásovina   ocelová žiarovo zinkovaná  označenie   30 x 4 mm</t>
  </si>
  <si>
    <t xml:space="preserve"> 210220050</t>
  </si>
  <si>
    <t>Označenie zvodov číselnými štítkami</t>
  </si>
  <si>
    <t xml:space="preserve"> 3544247920</t>
  </si>
  <si>
    <t xml:space="preserve"> 3544247925</t>
  </si>
  <si>
    <t xml:space="preserve"> 3544247930</t>
  </si>
  <si>
    <t xml:space="preserve"> 3544247935</t>
  </si>
  <si>
    <t xml:space="preserve"> 3544247940</t>
  </si>
  <si>
    <t xml:space="preserve"> 3544247945</t>
  </si>
  <si>
    <t xml:space="preserve"> 3544247950</t>
  </si>
  <si>
    <t xml:space="preserve"> 3544247955</t>
  </si>
  <si>
    <t xml:space="preserve"> 3544247960</t>
  </si>
  <si>
    <t xml:space="preserve"> 210220810</t>
  </si>
  <si>
    <t>Podpery vedenia zliatina AlMgSi na plochú strechu PV21</t>
  </si>
  <si>
    <t xml:space="preserve"> 3544217950</t>
  </si>
  <si>
    <t>Podpera vedenia na ploché strechy plastová označenie PV 21 plast</t>
  </si>
  <si>
    <t xml:space="preserve"> 210220856</t>
  </si>
  <si>
    <t>Svorka zliatina AlMgSi na odkvapový žľab SO</t>
  </si>
  <si>
    <t xml:space="preserve"> 3544243550</t>
  </si>
  <si>
    <t>Svorka okapová zliatina AlMgSi označenie SO Al</t>
  </si>
  <si>
    <t xml:space="preserve"> 210220857</t>
  </si>
  <si>
    <t>Svorka zliatina AlMgSi skúšobná SZ</t>
  </si>
  <si>
    <t xml:space="preserve"> 3544243600</t>
  </si>
  <si>
    <t>Svorka skušobná zliatina AlMgSi označenie SZ</t>
  </si>
  <si>
    <t xml:space="preserve"> 210220859</t>
  </si>
  <si>
    <t xml:space="preserve">Svorka zliatina AlMgSi na odkvapové potrubie ST10-11, SU a SUP  </t>
  </si>
  <si>
    <t xml:space="preserve"> 3544244200</t>
  </si>
  <si>
    <t>Svorka na potrubia- okapové rúry D= 50-150 mm zliatina AlMgSi označenie ST 10</t>
  </si>
  <si>
    <t xml:space="preserve"> 210220252</t>
  </si>
  <si>
    <t>Svorka FeZn odbočovacia spojovacia SR01-02</t>
  </si>
  <si>
    <t xml:space="preserve"> 3544221150</t>
  </si>
  <si>
    <t>Svorka  odbočná spojovacia  ocelová žiarovo zinkovaná  označenie  SR 02 (M8)</t>
  </si>
  <si>
    <t xml:space="preserve"> 210220253</t>
  </si>
  <si>
    <t>Svorka FeZn uzemňovacia SR03</t>
  </si>
  <si>
    <t xml:space="preserve"> 3544221300</t>
  </si>
  <si>
    <t>Svorka  odbočná spojovacia  ocelová žiarovo zinkovaná  označenie  SR 03 A</t>
  </si>
  <si>
    <t xml:space="preserve"> 210020951</t>
  </si>
  <si>
    <t>Výstražná a označovacia tabuľka vrátane montáže, smaltovaná, formát A3 - A4</t>
  </si>
  <si>
    <t xml:space="preserve"> 5482302100</t>
  </si>
  <si>
    <t>Tabuľka výstražná smaltovaná 297x210 mm A4</t>
  </si>
  <si>
    <t xml:space="preserve"> 210220800</t>
  </si>
  <si>
    <t>Uzemňovacie vedenie na povrchu  AlMgSi  O 8-10</t>
  </si>
  <si>
    <t xml:space="preserve"> 3544245350</t>
  </si>
  <si>
    <t>Územňovací vodič    zliatina AlMgSi  označenie     O 8</t>
  </si>
  <si>
    <t xml:space="preserve"> 210220803</t>
  </si>
  <si>
    <t>Skrytý zvod pri zatepľovacom systéme AlMgSi O 8</t>
  </si>
  <si>
    <t xml:space="preserve"> 3450708500</t>
  </si>
  <si>
    <t>I-Rúrka UPRM 32</t>
  </si>
  <si>
    <t xml:space="preserve"> 3451100300</t>
  </si>
  <si>
    <t>I-Príchytka CL 32 bledošedá</t>
  </si>
  <si>
    <t xml:space="preserve"> 210010372</t>
  </si>
  <si>
    <t>Elektromontážna krabica s viečkom do zateplenia 85-140mm 156x196x86, IP 30</t>
  </si>
  <si>
    <t xml:space="preserve"> 18800984.00</t>
  </si>
  <si>
    <t>Krabica pre bleskozvodné inštalácie PZO, pre spojenie vodiča bleskozvodu a vývodu uzemnenia</t>
  </si>
  <si>
    <t xml:space="preserve"> 210220831</t>
  </si>
  <si>
    <t>Zachytávacia tyč zliatina AlMgSi bez osadenia a s osadením JP10-30</t>
  </si>
  <si>
    <t xml:space="preserve"> 3544240300</t>
  </si>
  <si>
    <t>Zachytávacia tyč zliatina AlMgSi označenie JP 15 Al</t>
  </si>
  <si>
    <t xml:space="preserve"> 210220220</t>
  </si>
  <si>
    <t>Držiak zachytávacej tyče FeZn DJ1-8</t>
  </si>
  <si>
    <t xml:space="preserve"> 3544215700</t>
  </si>
  <si>
    <t>Držiak zachytávacej tyče na upevnenie do muriva ocelový žiarovo zinkovaný označenie DJ 1</t>
  </si>
  <si>
    <t xml:space="preserve"> 210220850</t>
  </si>
  <si>
    <t>Svorka zliatina AlMgSi k uzemňovacej tyči  SJ</t>
  </si>
  <si>
    <t xml:space="preserve"> 3544242500</t>
  </si>
  <si>
    <t>Svorka k zemniacej tyči D= 20 zliatina AlMgSi označenie SJ 01</t>
  </si>
  <si>
    <t xml:space="preserve"> 210220860</t>
  </si>
  <si>
    <t xml:space="preserve">Svorka zliatina AlMgSi univerzálna SU, SU A-B   </t>
  </si>
  <si>
    <t xml:space="preserve"> 3544244400</t>
  </si>
  <si>
    <t>Svorka univerzálna zliatina AlMgSi označenie SU B</t>
  </si>
  <si>
    <t xml:space="preserve"> 210220853</t>
  </si>
  <si>
    <t>Svorka zliatina AlMgSi spojovacia SS</t>
  </si>
  <si>
    <t xml:space="preserve"> 3544243200</t>
  </si>
  <si>
    <t>Svorka spojovacia zliatina AlMgSi označenie SS b.p. 1 skr.</t>
  </si>
  <si>
    <t xml:space="preserve"> HZS007</t>
  </si>
  <si>
    <t>Demontáž pôvodnej elektroinštalácie, vyhľadanie a odpojenie pôvodných káblov napájajúcich riešené priestory</t>
  </si>
  <si>
    <t xml:space="preserve"> HZS001</t>
  </si>
  <si>
    <t>Revízie</t>
  </si>
  <si>
    <t xml:space="preserve"> HZS000</t>
  </si>
  <si>
    <t>Nepredvídané práce spojene s úpravou pôvodnej elektroinštalácie</t>
  </si>
  <si>
    <t>946/M46</t>
  </si>
  <si>
    <t xml:space="preserve"> 460200164</t>
  </si>
  <si>
    <t>Hĺbenie káblovej ryhy ručne 35 cm širokej a 80 cm hlbokej, v zemine triedy 4</t>
  </si>
  <si>
    <t xml:space="preserve"> 460560164</t>
  </si>
  <si>
    <t>Ručný zásyp nezap. káblovej ryhy bez zhutn. zeminy, 35 cm širokej, 80 cm hlbokej v zemine tr. 4</t>
  </si>
  <si>
    <t>Objekt Ústredné vykurovanie</t>
  </si>
  <si>
    <t>ÚSTREDNÉ VYKUROVANIE-KOTOLNE</t>
  </si>
  <si>
    <t>ÚSTREDNÉ VYKUROVANIE-STROJOVNE</t>
  </si>
  <si>
    <t>ÚSTREDNÉ VYKUROVANIE-ROZVOD POTRUBIA</t>
  </si>
  <si>
    <t>ÚSTREDNÉ VYKUROVANIE-ARMATÚRY</t>
  </si>
  <si>
    <t>ÚSTREDNÉ VYKUROVANIE-VYKUROVACIE TELESÁ</t>
  </si>
  <si>
    <t xml:space="preserve"> MAT10</t>
  </si>
  <si>
    <t xml:space="preserve"> MAT11</t>
  </si>
  <si>
    <t xml:space="preserve"> 71301</t>
  </si>
  <si>
    <t>Montáž trubíc z PE, hr. 15-20 mm, vnútorný priemer do DN15</t>
  </si>
  <si>
    <t xml:space="preserve"> 71302</t>
  </si>
  <si>
    <t>Montáž trubíc z PE, hr. 15-20 mm, vnútorný priemer do DN20</t>
  </si>
  <si>
    <t xml:space="preserve"> MAT12</t>
  </si>
  <si>
    <t>Príslušenstvo</t>
  </si>
  <si>
    <t>Uvedenie kotla do prevádzky</t>
  </si>
  <si>
    <t>sub</t>
  </si>
  <si>
    <t>Vypúšťanie vody z kotla do kanalizácie nad 20 do 50 m2</t>
  </si>
  <si>
    <t>Kontrola nízkotlak. Kotolne o inštalovanom výkone nad 50 do 250 kW</t>
  </si>
  <si>
    <t xml:space="preserve"> 73201</t>
  </si>
  <si>
    <t xml:space="preserve"> 73301</t>
  </si>
  <si>
    <t>Potrubie DN32</t>
  </si>
  <si>
    <t xml:space="preserve"> 73302</t>
  </si>
  <si>
    <t>Koleno DN32</t>
  </si>
  <si>
    <t xml:space="preserve"> 73303</t>
  </si>
  <si>
    <t>Potrubie DN20</t>
  </si>
  <si>
    <t xml:space="preserve"> 73304</t>
  </si>
  <si>
    <t>Koleno DN20</t>
  </si>
  <si>
    <t xml:space="preserve"> 73305</t>
  </si>
  <si>
    <t>Potrubie DN15</t>
  </si>
  <si>
    <t xml:space="preserve"> 73306</t>
  </si>
  <si>
    <t>Koleno DN15</t>
  </si>
  <si>
    <t xml:space="preserve"> MAT1</t>
  </si>
  <si>
    <t xml:space="preserve"> MAT2</t>
  </si>
  <si>
    <t xml:space="preserve"> MAT3</t>
  </si>
  <si>
    <t>poistný ventil na bojler DN15</t>
  </si>
  <si>
    <t xml:space="preserve"> MAT4</t>
  </si>
  <si>
    <t xml:space="preserve"> uzatvárací  gulový ventil  DN15</t>
  </si>
  <si>
    <t xml:space="preserve"> MAT5</t>
  </si>
  <si>
    <t>Regulátor tlakového rozdielu a objemového prietoku R Herz DN32</t>
  </si>
  <si>
    <t xml:space="preserve"> MAT6</t>
  </si>
  <si>
    <t xml:space="preserve">Montáž závitovej armatúry s 2 závitmi </t>
  </si>
  <si>
    <t>Presun hmôt pre armatúry v objektoch výšky do 6 m</t>
  </si>
  <si>
    <t xml:space="preserve"> 73501</t>
  </si>
  <si>
    <t xml:space="preserve"> 73502</t>
  </si>
  <si>
    <t xml:space="preserve"> 73503</t>
  </si>
  <si>
    <t xml:space="preserve"> 73504</t>
  </si>
  <si>
    <t xml:space="preserve"> 73505</t>
  </si>
  <si>
    <t xml:space="preserve"> 73506</t>
  </si>
  <si>
    <t xml:space="preserve"> 73507</t>
  </si>
  <si>
    <t xml:space="preserve"> 73508</t>
  </si>
  <si>
    <t xml:space="preserve"> 73509</t>
  </si>
  <si>
    <t xml:space="preserve"> 73510</t>
  </si>
  <si>
    <t xml:space="preserve"> 73511</t>
  </si>
  <si>
    <t xml:space="preserve"> 73512</t>
  </si>
  <si>
    <t xml:space="preserve"> 73513</t>
  </si>
  <si>
    <t xml:space="preserve"> 73514</t>
  </si>
  <si>
    <t xml:space="preserve">Demontáž vykurovacieho telesa </t>
  </si>
  <si>
    <t>Vykurovacia skúška podľa STN EN 12 828</t>
  </si>
  <si>
    <t>Nátery kov. potr.a armatúr syntet. Do DN100 mm dvojnás. 1Xemail a zákl. Náter</t>
  </si>
  <si>
    <t>Objekt Vzduchotechnika</t>
  </si>
  <si>
    <t>M-24 MONTÁŽ VZDUCHOTECHNICKÝCH ZARIADENÍ</t>
  </si>
  <si>
    <t>Montáž a ukotvenie rekuperačnej jednotky</t>
  </si>
  <si>
    <t>tanierový ventil D 125 mm s reguláciou</t>
  </si>
  <si>
    <t>vírivý anemostat 450x450 mm, pripojenie D 250 s reguláciou</t>
  </si>
  <si>
    <t>tanierový ventil D 160 mm s reguláciou</t>
  </si>
  <si>
    <t xml:space="preserve"> MAT7</t>
  </si>
  <si>
    <t>tanierový ventil odvádzaného vzduchu D 100 s reguláciou</t>
  </si>
  <si>
    <t xml:space="preserve"> MAT8</t>
  </si>
  <si>
    <t>tanierový ventil odvádzaného vzduchu D 160 s reguláciou</t>
  </si>
  <si>
    <t xml:space="preserve"> MAT9</t>
  </si>
  <si>
    <t>tanierový ventil odvádzaného vzduchu D 125 s reguláciou</t>
  </si>
  <si>
    <t>ventilačná mriežka 200x100 mm  s reguláciou</t>
  </si>
  <si>
    <t>odvádzací anemostat s reguláciou 450x450</t>
  </si>
  <si>
    <t>Montáž výpustí VZT do priemeru 160 mm</t>
  </si>
  <si>
    <t xml:space="preserve"> MAT13</t>
  </si>
  <si>
    <t>Montáž výpustí VZT do priemeru 250 mm</t>
  </si>
  <si>
    <t xml:space="preserve"> 92401</t>
  </si>
  <si>
    <t>Hranaté potrubie 1000x300</t>
  </si>
  <si>
    <t xml:space="preserve"> 92402</t>
  </si>
  <si>
    <t>Hranaté potrubie 1000x150</t>
  </si>
  <si>
    <t xml:space="preserve"> 92403</t>
  </si>
  <si>
    <t>Montáž hranatého VZT potrubia veľkosti nad 1000 mm</t>
  </si>
  <si>
    <t xml:space="preserve"> 92404</t>
  </si>
  <si>
    <t>Hranaté potrubie 800x300</t>
  </si>
  <si>
    <t xml:space="preserve"> 92405</t>
  </si>
  <si>
    <t>Hranaté potrubie 800x150</t>
  </si>
  <si>
    <t xml:space="preserve"> 92406</t>
  </si>
  <si>
    <t>Hranaté potrubie 600x300</t>
  </si>
  <si>
    <t xml:space="preserve"> 92407</t>
  </si>
  <si>
    <t>Hranaté potrubie 600x150</t>
  </si>
  <si>
    <t xml:space="preserve"> 92408</t>
  </si>
  <si>
    <t>Hranaté potrubie 500x300</t>
  </si>
  <si>
    <t xml:space="preserve"> 92409</t>
  </si>
  <si>
    <t>Hranaté potrubie 500x150</t>
  </si>
  <si>
    <t xml:space="preserve"> 92410</t>
  </si>
  <si>
    <t>Montáž hranatého VZT potrubia veľkosti nad 500 mm</t>
  </si>
  <si>
    <t xml:space="preserve"> 92411</t>
  </si>
  <si>
    <t>Hranaté potrubie 300x150</t>
  </si>
  <si>
    <t xml:space="preserve"> 92412</t>
  </si>
  <si>
    <t>Hranaté potrubie 400x150</t>
  </si>
  <si>
    <t xml:space="preserve"> 92413</t>
  </si>
  <si>
    <t>Montáž hranatého VZT potrubia veľkosti do 500 mm</t>
  </si>
  <si>
    <t xml:space="preserve"> 92414</t>
  </si>
  <si>
    <t>Spiro potrubie 100</t>
  </si>
  <si>
    <t xml:space="preserve"> 92415</t>
  </si>
  <si>
    <t>Spiro potrubie 125</t>
  </si>
  <si>
    <t xml:space="preserve"> 92416</t>
  </si>
  <si>
    <t>Spiro potrubie 150</t>
  </si>
  <si>
    <t xml:space="preserve"> 92417</t>
  </si>
  <si>
    <t>Spiro potrubie  250</t>
  </si>
  <si>
    <t xml:space="preserve"> 92418</t>
  </si>
  <si>
    <t>Montáž spiro potrubia do priemeru 200 mm</t>
  </si>
  <si>
    <t xml:space="preserve"> 92419</t>
  </si>
  <si>
    <t>Montáž spiro potrubia na priemer 200 mm</t>
  </si>
  <si>
    <t xml:space="preserve"> 92420</t>
  </si>
  <si>
    <t>OB 710x400 /  R150 Zn</t>
  </si>
  <si>
    <t xml:space="preserve"> 92421</t>
  </si>
  <si>
    <t>PRO 710x400 - 1000x300 Zn</t>
  </si>
  <si>
    <t xml:space="preserve"> 92422</t>
  </si>
  <si>
    <t>Ob 1000x300/ R150 Zn</t>
  </si>
  <si>
    <t xml:space="preserve"> 92423</t>
  </si>
  <si>
    <t>RZBR 1000x300 - 1000x150 - 1000x300 / R150 Zn</t>
  </si>
  <si>
    <t xml:space="preserve"> 92424</t>
  </si>
  <si>
    <t>RZBR 1000x150 - 1000x150 - priemer 125 /  Zn</t>
  </si>
  <si>
    <t xml:space="preserve"> 92425</t>
  </si>
  <si>
    <t>PRO 800x150 - 1000x300 Zn</t>
  </si>
  <si>
    <t xml:space="preserve"> 92426</t>
  </si>
  <si>
    <t>RZBR 1000x150 - 300x150 - 800x300 / R150 Zn</t>
  </si>
  <si>
    <t xml:space="preserve"> 92427</t>
  </si>
  <si>
    <t>Ob 800x150/ R150 Zn</t>
  </si>
  <si>
    <t xml:space="preserve"> 92428</t>
  </si>
  <si>
    <t>RZBR 800x150 - 600x150 - 300x150 / R150 Zn</t>
  </si>
  <si>
    <t xml:space="preserve"> 92429</t>
  </si>
  <si>
    <t>Ob 300x150/ R150 Zn</t>
  </si>
  <si>
    <t>Ob 600x150/ R150 Zn</t>
  </si>
  <si>
    <t xml:space="preserve"> 92430</t>
  </si>
  <si>
    <t>RZBR 300x150 - 300x150 - priemer 100 /  Zn</t>
  </si>
  <si>
    <t xml:space="preserve"> 92431</t>
  </si>
  <si>
    <t>PRSKS 300x150 - priemer 150/L390</t>
  </si>
  <si>
    <t xml:space="preserve"> 92432</t>
  </si>
  <si>
    <t>SKO 150/90° Zn</t>
  </si>
  <si>
    <t xml:space="preserve"> 92433</t>
  </si>
  <si>
    <t>TP 150-150-125/90°Zn</t>
  </si>
  <si>
    <t xml:space="preserve"> 92434</t>
  </si>
  <si>
    <t>SKO 125/90° Zn</t>
  </si>
  <si>
    <t xml:space="preserve"> 92435</t>
  </si>
  <si>
    <t>RZBR 600x150 - 300x150 - 600x150 / R150 Zn</t>
  </si>
  <si>
    <t xml:space="preserve"> 92436</t>
  </si>
  <si>
    <t>RZBR 300x150 - 300x150 - 300x150 / R150 Zn</t>
  </si>
  <si>
    <t xml:space="preserve"> 92437</t>
  </si>
  <si>
    <t>RZBR 600x150 - 600x150 - priemer 100 /  Zn</t>
  </si>
  <si>
    <t xml:space="preserve"> 92438</t>
  </si>
  <si>
    <t>PRO 600x150 - 500x150 Zn</t>
  </si>
  <si>
    <t xml:space="preserve"> 92439</t>
  </si>
  <si>
    <t>Ob 500x150/ R150 Zn</t>
  </si>
  <si>
    <t xml:space="preserve"> 92440</t>
  </si>
  <si>
    <t>RZBR 500x150 - 500x150 - priemer 150 /  Zn</t>
  </si>
  <si>
    <t xml:space="preserve"> 92441</t>
  </si>
  <si>
    <t>Ob 150x500/ R150 Zn</t>
  </si>
  <si>
    <t xml:space="preserve"> 92442</t>
  </si>
  <si>
    <t>RZBR 500x150 - 500x150 - priemer 100 /  Zn</t>
  </si>
  <si>
    <t xml:space="preserve"> 92443</t>
  </si>
  <si>
    <t>SKO 100/90° Zn</t>
  </si>
  <si>
    <t xml:space="preserve"> 92444</t>
  </si>
  <si>
    <t>RZBR 500x150 - 300x150 - 300x150 /  Zn</t>
  </si>
  <si>
    <t xml:space="preserve"> 92445</t>
  </si>
  <si>
    <t>RZBR 300x150 - 300x150 - priemer 125 /  Zn</t>
  </si>
  <si>
    <t xml:space="preserve"> 92446</t>
  </si>
  <si>
    <t>RZBR 300x150 - 300x150 - priemer 150 /  Zn</t>
  </si>
  <si>
    <t xml:space="preserve"> 92447</t>
  </si>
  <si>
    <t>PRSO 150-125/300 Zn</t>
  </si>
  <si>
    <t xml:space="preserve"> 92448</t>
  </si>
  <si>
    <t>PRO 400x710 - 1000x300 Zn</t>
  </si>
  <si>
    <t xml:space="preserve"> 92449</t>
  </si>
  <si>
    <t>RZBR 800x300 - 1000x300 - 500x300 / R150 Zn</t>
  </si>
  <si>
    <t xml:space="preserve"> 92450</t>
  </si>
  <si>
    <t>RZBR 300x300 - 500x300 - 300x300 / R150 Zn</t>
  </si>
  <si>
    <t xml:space="preserve"> 92451</t>
  </si>
  <si>
    <t>PRSKS 300x300 - priemer 250/L390</t>
  </si>
  <si>
    <t xml:space="preserve"> 92452</t>
  </si>
  <si>
    <t>RZBX 800x300 - 600x300 - 300x300 - 300x300 / R150 Zn</t>
  </si>
  <si>
    <t xml:space="preserve"> 92453</t>
  </si>
  <si>
    <t>RZBX 600x300 - 600x300 - 300x300 - 300x300 / R150 Zn</t>
  </si>
  <si>
    <t xml:space="preserve"> 92454</t>
  </si>
  <si>
    <t>PRO 600x150 - 600x300 Zn</t>
  </si>
  <si>
    <t xml:space="preserve"> 92455</t>
  </si>
  <si>
    <t>RZBR 600x150 -600x150 - priemer 125/  Zn</t>
  </si>
  <si>
    <t xml:space="preserve"> 92456</t>
  </si>
  <si>
    <t>RZBR 600x150 - 300x150 - 400x150 / R150 Zn</t>
  </si>
  <si>
    <t xml:space="preserve"> 92457</t>
  </si>
  <si>
    <t>RZBR 400x150 -400x150 - priemer 125/  Zn</t>
  </si>
  <si>
    <t xml:space="preserve"> 92458</t>
  </si>
  <si>
    <t>RZBR 400x150 - 400x150 - 300x150 / R150 Zn</t>
  </si>
  <si>
    <t xml:space="preserve"> 92459</t>
  </si>
  <si>
    <t>RZBR 400x150 - 400x150 - 400x150 / R150 Zn</t>
  </si>
  <si>
    <t xml:space="preserve"> 92460</t>
  </si>
  <si>
    <t>PRO 400x150 - 300x150 Zn</t>
  </si>
  <si>
    <t xml:space="preserve"> 92461</t>
  </si>
  <si>
    <t>Ob 400x150/ R150 Zn</t>
  </si>
  <si>
    <t xml:space="preserve"> 92462</t>
  </si>
  <si>
    <t>Ob 150x300/ R150 Zn</t>
  </si>
  <si>
    <t xml:space="preserve"> 92463</t>
  </si>
  <si>
    <t>RZBR 150x300 - 150x300 - 150x300 / R150 Zn</t>
  </si>
  <si>
    <t xml:space="preserve"> 92464</t>
  </si>
  <si>
    <t>PRSKS 300x150 - priemer 125/L390</t>
  </si>
  <si>
    <t xml:space="preserve"> 92465</t>
  </si>
  <si>
    <t>ODS 300x150/L475 UA 250 Zn</t>
  </si>
  <si>
    <t xml:space="preserve"> 92466</t>
  </si>
  <si>
    <t xml:space="preserve"> 92467</t>
  </si>
  <si>
    <t>Montáž VZT tvaroviek - hranaté potrubie</t>
  </si>
  <si>
    <t>Montáž VZT tvaroviek - spiro potrubie</t>
  </si>
  <si>
    <t xml:space="preserve"> 92468</t>
  </si>
  <si>
    <t>Flexi potrubie DN100</t>
  </si>
  <si>
    <t xml:space="preserve"> 92469</t>
  </si>
  <si>
    <t>Flexi potrubie DN125</t>
  </si>
  <si>
    <t xml:space="preserve"> 92470</t>
  </si>
  <si>
    <t>Flexi potrubie DN150</t>
  </si>
  <si>
    <t xml:space="preserve"> 92471</t>
  </si>
  <si>
    <t>Flexi potrubie DN250</t>
  </si>
  <si>
    <t xml:space="preserve"> 92472</t>
  </si>
  <si>
    <t xml:space="preserve">Montáž flexi potrubia do DN250 </t>
  </si>
  <si>
    <t xml:space="preserve"> 92473</t>
  </si>
  <si>
    <t>Závesy potrubí a ostatný montážny a spojovací materiál</t>
  </si>
  <si>
    <t xml:space="preserve"> 92474</t>
  </si>
  <si>
    <t>Montáž kotviaceho materiálu</t>
  </si>
  <si>
    <t xml:space="preserve"> 92475</t>
  </si>
  <si>
    <t xml:space="preserve"> 92476</t>
  </si>
  <si>
    <t>Montáž izolácie VZT hranatého a spiro potrubia</t>
  </si>
  <si>
    <t xml:space="preserve"> 92477</t>
  </si>
  <si>
    <t xml:space="preserve">Komplexná skúška </t>
  </si>
  <si>
    <t xml:space="preserve">           Celkom bez DPH</t>
  </si>
  <si>
    <t xml:space="preserve">           DPH 20% z </t>
  </si>
  <si>
    <t xml:space="preserve">           DPH 0% z </t>
  </si>
  <si>
    <t xml:space="preserve">           Celkom</t>
  </si>
  <si>
    <t>Krycí list stavby</t>
  </si>
  <si>
    <t>Silikátová omietka BAUMIT nanopor alebo ekvivalent odorovne ťahaná, v hrúbke zrna 2 mm vrátane podkladného náteru vo farbe omietky</t>
  </si>
  <si>
    <t>Zatepľovací systém, bez povrchovej úpravy, systém XPS STYRODUR alebo ekvivalent, hr. izolantu 100 mm, bez povrchových úprav</t>
  </si>
  <si>
    <t>Príslušenstvo k zateplovaciemu systému - BASF alebo ekvivalent, rohový AL profil s integrovanou tkaninou - AL 100x100</t>
  </si>
  <si>
    <t>Silikátová omietka BAUMIT nanopor alebo ekvivalent vodorovne ťahaná, v hrúbke zrna 2 mm vrátane podkladného náteru vo farbe omietky</t>
  </si>
  <si>
    <t>Montáž a dodávka strešných tepelnoizolačných panelov KINGSPAN KS 1000  RW alebo ekvivalent hr. 160 mm vrátane doplnkov</t>
  </si>
  <si>
    <t>Murivo nosné z tvárnic YTONG alebo ekvivalent na tenkovrst.maltu  hr.400 mm</t>
  </si>
  <si>
    <t>Keramický predpätý preklad POROTHERM KPPalebo ekvivalent, šírky 120 mm, výšky 65 mm, dĺžky 1000 mm</t>
  </si>
  <si>
    <t>Porotherm alebo ekvivalent  Keramický predpätý preklad KPP 120x65 mm, dĺžka 2250 mm</t>
  </si>
  <si>
    <t>Náter farbami ekologickými riediteľnými vodou SADAKRINOM alebo ekvivalent bielym pre náter sadrokartón. stropov 2x</t>
  </si>
  <si>
    <t>Geotextílie netkané polypropylénové Tatratex alebo ekvivalent pp 400</t>
  </si>
  <si>
    <t>Rúrka dvojplášťová KOPOFLEX BA - červená KF 09050 BA alebo ekvivalent</t>
  </si>
  <si>
    <t xml:space="preserve"> Svorka WAGO 273-252 alebo ekvivalent</t>
  </si>
  <si>
    <t>Svorka WAGO 273-253 alebo ekvivalent</t>
  </si>
  <si>
    <t>Svorka WAGO 273-254 alebo ekvivalent</t>
  </si>
  <si>
    <t>Svorka WAGO 273-255 alebo ekvivalent</t>
  </si>
  <si>
    <t>Hmoždinka dlhá so skrutkou 8x80 mm  typ:  THC880 alebo ekvivalent</t>
  </si>
  <si>
    <t>Spínač stláčací PRESSTO , zapustený 3536N-C03252 11 biela/biela</t>
  </si>
  <si>
    <t>Vypínače a zásuvky, napr. VAL-SPÍNAČ Č. 1 BIELY alebo ekvivalent</t>
  </si>
  <si>
    <t>Vypínače a zásuvky, napr.VAL-SPÍNAČ Č. 5A BIELY alebo ekvivalent</t>
  </si>
  <si>
    <t>Vypínače a zásuvky, napr.VAL-STRIED. PREP. Č.6 BIELY alebo ekvivalent</t>
  </si>
  <si>
    <t>Vypínače a zásuvky, VAL-DVOJITÝ STRIED.PREPÍNAČ BIELY alebo ekvivalent</t>
  </si>
  <si>
    <t>Vypínače a zásuvky, VAL-KRÍŽOVÝ PREPÍNAČ Č.7 BIELY alebo ekvivalent</t>
  </si>
  <si>
    <t>Vypínače a zásuvky, VAL-RÁMIK JEDNODUCHÝ BIELY alebo ekvivalent</t>
  </si>
  <si>
    <t>Vypínače a zásuvky, VAL-ZÁSUVKA 2P+T 16A BIELA alebo ekvivalent</t>
  </si>
  <si>
    <t>Vypínače a zásuvky, VAL-RÁMIK 2P VODOROVNÝ BIELY alebo ekvivalent</t>
  </si>
  <si>
    <t>Štítok orientačný 0, obj. č. EBL000000358; bleskozvodný a uzemňovací materiál alebo ekvivalent</t>
  </si>
  <si>
    <t>Štítok orientačný 1, obj. č. EBL000000359; bleskozvodný a uzemňovací materiál alebo ekvivalent</t>
  </si>
  <si>
    <t>Štítok orientačný 2, obj. č. EBL000000353; bleskozvodný a uzemňovací materiál alebo ekvivalent</t>
  </si>
  <si>
    <t>Štítok orientačný 3, obj. č. EBL000000354; bleskozvodný a uzemňovací materiál alebo ekvivalent</t>
  </si>
  <si>
    <t>Štítok orientačný 4, obj. č. EBL000000351; bleskozvodný a uzemňovací materiál alebo ekvivalent</t>
  </si>
  <si>
    <t>Štítok orientačný 5, obj. č. EBL000000352; bleskozvodný a uzemňovací materiálalebo ekvivalent</t>
  </si>
  <si>
    <t>Štítok orientačný 6-9, obj. č. EBL000000355; bleskozvodný a uzemňovací materiál alebo ekvivalent</t>
  </si>
  <si>
    <t>Štítok orientačný 7, obj. č. EBL000000356; bleskozvodný a uzemňovací materiál alebo ekvivalent</t>
  </si>
  <si>
    <t>Štítok orientačný 8, obj. č. EBL000000357; bleskozvodný a uzemňovací materiál alebo ekvivalent</t>
  </si>
  <si>
    <t>Izolácia Tubolit DN 20 alebo ekvivalent</t>
  </si>
  <si>
    <t>Izolácia Tubolit DN 15 alebo ekvivalent</t>
  </si>
  <si>
    <t>Montáž a dodávka závesný elektrický ohrievač vody TATRAMAT EO 120 L alebo ekvivalent</t>
  </si>
  <si>
    <t xml:space="preserve"> termoregulačný ventil HERZ TS-90-V priamy s prednastavením s hlavicou alebo ekvivalent</t>
  </si>
  <si>
    <t>spiatočkový regulačný ventil HERZ RL-5, priamy s prednastavením alebo ekvivalent</t>
  </si>
  <si>
    <t>Regulačný ventil stupačkový Herz, Stromax - M DN32  alebo ekvivalent</t>
  </si>
  <si>
    <t>Montáž a dodávka KORAD 22 VK 1400/900 (1132W) alebo ekvivalent</t>
  </si>
  <si>
    <t>Montáž a dodávka KORAD 21 VK 900/600  (392W) alebo ekvivalent</t>
  </si>
  <si>
    <t>Montáž a dodávka KORAD 21 VK 1100/600  (480W) alebo ekvivalent</t>
  </si>
  <si>
    <t>Montáž a dodávka KORAD 21 VK 1000/900  (608W) alebo ekvivalent</t>
  </si>
  <si>
    <t>Montáž a dodávka KORAD 21 VK 1600/600  (698W) alebo ekvivalent</t>
  </si>
  <si>
    <t>Montáž a dodávka KORAD 21 VK 1300/600  (567W) alebo ekvivalent</t>
  </si>
  <si>
    <t>Montáž a dodávka KORAD 22 VK 1400/600  (820W) alebo ekvivalent</t>
  </si>
  <si>
    <t>Montáž a dodávka KORAD 21 VK 500/600  (218W) alebo ekvivalent</t>
  </si>
  <si>
    <t>Montáž a dodávka KORAD 21 VK 1000/600  (437W) alebo ekvivalent</t>
  </si>
  <si>
    <t>Montáž a dodávka KORAD 21 VK 500/400  (161W) alebo ekvivalent</t>
  </si>
  <si>
    <t>Montáž a dodávka KORAD 33 VK 1300/900  (1436W) alebo ekvivalent</t>
  </si>
  <si>
    <t>Montáž a dodávka KORAD 21 VK 800/600  (348W) alebo ekvivalent</t>
  </si>
  <si>
    <t>Montáž a dodávka KORAD 22 VK 2000/600  (1171W) alebo ekvivalent</t>
  </si>
  <si>
    <t>Montáž a dodávka KORAD 21 VK 800/400  (491W) alebo ekvivalent</t>
  </si>
  <si>
    <t>Rekuperačná jednotka DUPLEX 4000 ROTO - N  alebo ekvivalent- strojná časť</t>
  </si>
  <si>
    <t>Rekuperačná jednotka DUPLEX 4000 ROTO - N alebo ekvivalent - elektro+MaR</t>
  </si>
  <si>
    <t>Izolácia potrubia Armaflex AC pásy šírky 1 m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</si>
</sst>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  <font>
      <b/>
      <sz val="9"/>
      <color rgb="FFFF0000"/>
      <name val="Arial CE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  <xf numFmtId="166" fontId="13" fillId="0" borderId="91" xfId="0" applyNumberFormat="1" applyFont="1" applyBorder="1"/>
    <xf numFmtId="0" fontId="14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workbookViewId="0">
      <selection activeCell="B7" sqref="B7:G19"/>
    </sheetView>
  </sheetViews>
  <sheetFormatPr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9" max="26" width="0" hidden="1" customWidth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78" t="s">
        <v>12</v>
      </c>
      <c r="B7" s="179"/>
      <c r="C7" s="179"/>
      <c r="D7" s="179"/>
      <c r="E7" s="179"/>
      <c r="F7" s="179"/>
      <c r="G7" s="179"/>
      <c r="K7">
        <f>'SO 11586'!K66</f>
        <v>0</v>
      </c>
      <c r="Q7">
        <v>30.126000000000001</v>
      </c>
    </row>
    <row r="8" spans="1:26" x14ac:dyDescent="0.25">
      <c r="A8" s="178" t="s">
        <v>13</v>
      </c>
      <c r="B8" s="179"/>
      <c r="C8" s="179"/>
      <c r="D8" s="179"/>
      <c r="E8" s="179"/>
      <c r="F8" s="179"/>
      <c r="G8" s="179"/>
      <c r="K8">
        <f>'SO 11587'!K112</f>
        <v>0</v>
      </c>
      <c r="Q8">
        <v>30.126000000000001</v>
      </c>
    </row>
    <row r="9" spans="1:26" x14ac:dyDescent="0.25">
      <c r="A9" s="178" t="s">
        <v>14</v>
      </c>
      <c r="B9" s="179"/>
      <c r="C9" s="179"/>
      <c r="D9" s="179"/>
      <c r="E9" s="179"/>
      <c r="F9" s="179"/>
      <c r="G9" s="179"/>
      <c r="K9">
        <f>'SO 11588'!K90</f>
        <v>0</v>
      </c>
      <c r="Q9">
        <v>30.126000000000001</v>
      </c>
    </row>
    <row r="10" spans="1:26" x14ac:dyDescent="0.25">
      <c r="A10" s="178" t="s">
        <v>15</v>
      </c>
      <c r="B10" s="179"/>
      <c r="C10" s="179"/>
      <c r="D10" s="179"/>
      <c r="E10" s="179"/>
      <c r="F10" s="179"/>
      <c r="G10" s="179"/>
      <c r="K10">
        <f>'SO 11589'!K167</f>
        <v>0</v>
      </c>
      <c r="Q10">
        <v>30.126000000000001</v>
      </c>
    </row>
    <row r="11" spans="1:26" x14ac:dyDescent="0.25">
      <c r="A11" s="178" t="s">
        <v>16</v>
      </c>
      <c r="B11" s="179"/>
      <c r="C11" s="179"/>
      <c r="D11" s="179"/>
      <c r="E11" s="179"/>
      <c r="F11" s="179"/>
      <c r="G11" s="179"/>
      <c r="K11">
        <f>'SO 11590'!K182</f>
        <v>0</v>
      </c>
      <c r="Q11">
        <v>30.126000000000001</v>
      </c>
    </row>
    <row r="12" spans="1:26" x14ac:dyDescent="0.25">
      <c r="A12" s="178" t="s">
        <v>17</v>
      </c>
      <c r="B12" s="179"/>
      <c r="C12" s="179"/>
      <c r="D12" s="179"/>
      <c r="E12" s="179"/>
      <c r="F12" s="179"/>
      <c r="G12" s="179"/>
      <c r="K12">
        <f>'SO 11593'!K72</f>
        <v>0</v>
      </c>
      <c r="Q12">
        <v>30.126000000000001</v>
      </c>
    </row>
    <row r="13" spans="1:26" x14ac:dyDescent="0.25">
      <c r="A13" s="70" t="s">
        <v>18</v>
      </c>
      <c r="B13" s="77"/>
      <c r="C13" s="77"/>
      <c r="D13" s="77"/>
      <c r="E13" s="77"/>
      <c r="F13" s="77"/>
      <c r="G13" s="77"/>
      <c r="K13">
        <f>'SO 11594'!K106</f>
        <v>0</v>
      </c>
      <c r="Q13">
        <v>30.126000000000001</v>
      </c>
    </row>
    <row r="14" spans="1:26" x14ac:dyDescent="0.25">
      <c r="A14" s="185" t="s">
        <v>1133</v>
      </c>
      <c r="B14" s="186"/>
      <c r="C14" s="186"/>
      <c r="D14" s="186"/>
      <c r="E14" s="186"/>
      <c r="F14" s="186"/>
      <c r="G14" s="186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83" t="s">
        <v>1134</v>
      </c>
      <c r="B15" s="184"/>
      <c r="C15" s="184"/>
      <c r="D15" s="184"/>
      <c r="E15" s="184"/>
      <c r="F15" s="184"/>
      <c r="G15" s="184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5" t="s">
        <v>1135</v>
      </c>
      <c r="B16" s="181"/>
      <c r="C16" s="181"/>
      <c r="D16" s="181"/>
      <c r="E16" s="181"/>
      <c r="F16" s="181"/>
      <c r="G16" s="181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5" t="s">
        <v>1136</v>
      </c>
      <c r="B17" s="181"/>
      <c r="C17" s="181"/>
      <c r="D17" s="181"/>
      <c r="E17" s="181"/>
      <c r="F17" s="181"/>
      <c r="G17" s="181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0"/>
      <c r="B18" s="182"/>
      <c r="C18" s="182"/>
      <c r="D18" s="182"/>
      <c r="E18" s="182"/>
      <c r="F18" s="182"/>
      <c r="G18" s="182"/>
    </row>
    <row r="19" spans="1:26" x14ac:dyDescent="0.25">
      <c r="A19" s="10"/>
      <c r="B19" s="182"/>
      <c r="C19" s="182"/>
      <c r="D19" s="182"/>
      <c r="E19" s="182"/>
      <c r="F19" s="182"/>
      <c r="G19" s="182"/>
    </row>
    <row r="20" spans="1:26" x14ac:dyDescent="0.25">
      <c r="A20" s="10"/>
      <c r="B20" s="182"/>
      <c r="C20" s="182"/>
      <c r="D20" s="182"/>
      <c r="E20" s="182"/>
      <c r="F20" s="182"/>
      <c r="G20" s="182"/>
    </row>
    <row r="21" spans="1:26" x14ac:dyDescent="0.25">
      <c r="A21" s="10"/>
      <c r="B21" s="182"/>
      <c r="C21" s="182"/>
      <c r="D21" s="182"/>
      <c r="E21" s="182"/>
      <c r="F21" s="182"/>
      <c r="G21" s="182"/>
    </row>
    <row r="22" spans="1:26" x14ac:dyDescent="0.25">
      <c r="A22" s="10"/>
      <c r="B22" s="182"/>
      <c r="C22" s="182"/>
      <c r="D22" s="182"/>
      <c r="E22" s="182"/>
      <c r="F22" s="182"/>
      <c r="G22" s="182"/>
    </row>
    <row r="23" spans="1:26" x14ac:dyDescent="0.25">
      <c r="A23" s="1"/>
      <c r="B23" s="149"/>
      <c r="C23" s="149"/>
      <c r="D23" s="149"/>
      <c r="E23" s="149"/>
      <c r="F23" s="149"/>
      <c r="G23" s="149"/>
    </row>
    <row r="24" spans="1:26" x14ac:dyDescent="0.25">
      <c r="A24" s="1"/>
      <c r="B24" s="149"/>
      <c r="C24" s="149"/>
      <c r="D24" s="149"/>
      <c r="E24" s="149"/>
      <c r="F24" s="149"/>
      <c r="G24" s="149"/>
    </row>
    <row r="25" spans="1:26" x14ac:dyDescent="0.25">
      <c r="A25" s="1"/>
      <c r="B25" s="149"/>
      <c r="C25" s="149"/>
      <c r="D25" s="149"/>
      <c r="E25" s="149"/>
      <c r="F25" s="149"/>
      <c r="G25" s="149"/>
    </row>
    <row r="26" spans="1:26" x14ac:dyDescent="0.25">
      <c r="A26" s="1"/>
      <c r="B26" s="149"/>
      <c r="C26" s="149"/>
      <c r="D26" s="149"/>
      <c r="E26" s="149"/>
      <c r="F26" s="149"/>
      <c r="G26" s="149"/>
    </row>
    <row r="27" spans="1:26" x14ac:dyDescent="0.25">
      <c r="A27" s="1"/>
      <c r="B27" s="149"/>
      <c r="C27" s="149"/>
      <c r="D27" s="149"/>
      <c r="E27" s="149"/>
      <c r="F27" s="149"/>
      <c r="G27" s="149"/>
    </row>
    <row r="28" spans="1:26" x14ac:dyDescent="0.25">
      <c r="A28" s="1"/>
      <c r="B28" s="149"/>
      <c r="C28" s="149"/>
      <c r="D28" s="149"/>
      <c r="E28" s="149"/>
      <c r="F28" s="149"/>
      <c r="G28" s="149"/>
    </row>
    <row r="29" spans="1:26" x14ac:dyDescent="0.25">
      <c r="A29" s="1"/>
      <c r="B29" s="149"/>
      <c r="C29" s="149"/>
      <c r="D29" s="149"/>
      <c r="E29" s="149"/>
      <c r="F29" s="149"/>
      <c r="G29" s="149"/>
    </row>
    <row r="30" spans="1:26" x14ac:dyDescent="0.25">
      <c r="A30" s="1"/>
      <c r="B30" s="149"/>
      <c r="C30" s="149"/>
      <c r="D30" s="149"/>
      <c r="E30" s="149"/>
      <c r="F30" s="149"/>
      <c r="G30" s="149"/>
    </row>
    <row r="31" spans="1:26" x14ac:dyDescent="0.25">
      <c r="A31" s="1"/>
      <c r="B31" s="149"/>
      <c r="C31" s="149"/>
      <c r="D31" s="149"/>
      <c r="E31" s="149"/>
      <c r="F31" s="149"/>
      <c r="G31" s="149"/>
    </row>
    <row r="32" spans="1:26" x14ac:dyDescent="0.25">
      <c r="A32" s="1"/>
      <c r="B32" s="149"/>
      <c r="C32" s="149"/>
      <c r="D32" s="149"/>
      <c r="E32" s="149"/>
      <c r="F32" s="149"/>
      <c r="G32" s="149"/>
    </row>
    <row r="33" spans="1:7" x14ac:dyDescent="0.25">
      <c r="A33" s="1"/>
      <c r="B33" s="149"/>
      <c r="C33" s="149"/>
      <c r="D33" s="149"/>
      <c r="E33" s="149"/>
      <c r="F33" s="149"/>
      <c r="G33" s="149"/>
    </row>
    <row r="34" spans="1:7" x14ac:dyDescent="0.25">
      <c r="B34" s="180"/>
      <c r="C34" s="180"/>
      <c r="D34" s="180"/>
      <c r="E34" s="180"/>
      <c r="F34" s="180"/>
      <c r="G34" s="180"/>
    </row>
    <row r="35" spans="1:7" x14ac:dyDescent="0.25">
      <c r="B35" s="180"/>
      <c r="C35" s="180"/>
      <c r="D35" s="180"/>
      <c r="E35" s="180"/>
      <c r="F35" s="180"/>
      <c r="G35" s="180"/>
    </row>
    <row r="36" spans="1:7" x14ac:dyDescent="0.25">
      <c r="B36" s="180"/>
      <c r="C36" s="180"/>
      <c r="D36" s="180"/>
      <c r="E36" s="180"/>
      <c r="F36" s="180"/>
      <c r="G36" s="180"/>
    </row>
    <row r="37" spans="1:7" x14ac:dyDescent="0.25">
      <c r="B37" s="180"/>
      <c r="C37" s="180"/>
      <c r="D37" s="180"/>
      <c r="E37" s="180"/>
      <c r="F37" s="180"/>
      <c r="G37" s="180"/>
    </row>
    <row r="38" spans="1:7" x14ac:dyDescent="0.25">
      <c r="B38" s="180"/>
      <c r="C38" s="180"/>
      <c r="D38" s="180"/>
      <c r="E38" s="180"/>
      <c r="F38" s="180"/>
      <c r="G38" s="180"/>
    </row>
    <row r="39" spans="1:7" x14ac:dyDescent="0.25">
      <c r="B39" s="180"/>
      <c r="C39" s="180"/>
      <c r="D39" s="180"/>
      <c r="E39" s="180"/>
      <c r="F39" s="180"/>
      <c r="G39" s="180"/>
    </row>
    <row r="40" spans="1:7" x14ac:dyDescent="0.25">
      <c r="B40" s="180"/>
      <c r="C40" s="180"/>
      <c r="D40" s="180"/>
      <c r="E40" s="180"/>
      <c r="F40" s="180"/>
      <c r="G40" s="180"/>
    </row>
    <row r="41" spans="1:7" x14ac:dyDescent="0.25">
      <c r="B41" s="180"/>
      <c r="C41" s="180"/>
      <c r="D41" s="180"/>
      <c r="E41" s="180"/>
      <c r="F41" s="180"/>
      <c r="G41" s="180"/>
    </row>
    <row r="42" spans="1:7" x14ac:dyDescent="0.25">
      <c r="B42" s="180"/>
      <c r="C42" s="180"/>
      <c r="D42" s="180"/>
      <c r="E42" s="180"/>
      <c r="F42" s="180"/>
      <c r="G42" s="180"/>
    </row>
    <row r="43" spans="1:7" x14ac:dyDescent="0.25">
      <c r="B43" s="180"/>
      <c r="C43" s="180"/>
      <c r="D43" s="180"/>
      <c r="E43" s="180"/>
      <c r="F43" s="180"/>
      <c r="G43" s="180"/>
    </row>
    <row r="44" spans="1:7" x14ac:dyDescent="0.25">
      <c r="B44" s="180"/>
      <c r="C44" s="180"/>
      <c r="D44" s="180"/>
      <c r="E44" s="180"/>
      <c r="F44" s="180"/>
      <c r="G44" s="180"/>
    </row>
    <row r="45" spans="1:7" x14ac:dyDescent="0.25">
      <c r="B45" s="180"/>
      <c r="C45" s="180"/>
      <c r="D45" s="180"/>
      <c r="E45" s="180"/>
      <c r="F45" s="180"/>
      <c r="G45" s="180"/>
    </row>
    <row r="46" spans="1:7" x14ac:dyDescent="0.25">
      <c r="B46" s="180"/>
      <c r="C46" s="180"/>
      <c r="D46" s="180"/>
      <c r="E46" s="180"/>
      <c r="F46" s="180"/>
      <c r="G46" s="180"/>
    </row>
    <row r="47" spans="1:7" x14ac:dyDescent="0.25">
      <c r="B47" s="180"/>
      <c r="C47" s="180"/>
      <c r="D47" s="180"/>
      <c r="E47" s="180"/>
      <c r="F47" s="180"/>
      <c r="G47" s="180"/>
    </row>
    <row r="48" spans="1:7" x14ac:dyDescent="0.25">
      <c r="B48" s="180"/>
      <c r="C48" s="180"/>
      <c r="D48" s="180"/>
      <c r="E48" s="180"/>
      <c r="F48" s="180"/>
      <c r="G48" s="180"/>
    </row>
    <row r="49" spans="2:7" x14ac:dyDescent="0.25">
      <c r="B49" s="180"/>
      <c r="C49" s="180"/>
      <c r="D49" s="180"/>
      <c r="E49" s="180"/>
      <c r="F49" s="180"/>
      <c r="G49" s="180"/>
    </row>
    <row r="50" spans="2:7" x14ac:dyDescent="0.25">
      <c r="B50" s="180"/>
      <c r="C50" s="180"/>
      <c r="D50" s="180"/>
      <c r="E50" s="180"/>
      <c r="F50" s="180"/>
      <c r="G50" s="180"/>
    </row>
    <row r="51" spans="2:7" x14ac:dyDescent="0.25">
      <c r="B51" s="180"/>
      <c r="C51" s="180"/>
      <c r="D51" s="180"/>
      <c r="E51" s="180"/>
      <c r="F51" s="180"/>
      <c r="G51" s="180"/>
    </row>
    <row r="52" spans="2:7" x14ac:dyDescent="0.25">
      <c r="B52" s="180"/>
      <c r="C52" s="180"/>
      <c r="D52" s="180"/>
      <c r="E52" s="180"/>
      <c r="F52" s="180"/>
      <c r="G52" s="180"/>
    </row>
    <row r="53" spans="2:7" x14ac:dyDescent="0.25">
      <c r="B53" s="180"/>
      <c r="C53" s="180"/>
      <c r="D53" s="180"/>
      <c r="E53" s="180"/>
      <c r="F53" s="180"/>
      <c r="G53" s="180"/>
    </row>
    <row r="54" spans="2:7" x14ac:dyDescent="0.25">
      <c r="B54" s="180"/>
      <c r="C54" s="180"/>
      <c r="D54" s="180"/>
      <c r="E54" s="180"/>
      <c r="F54" s="180"/>
      <c r="G54" s="180"/>
    </row>
    <row r="55" spans="2:7" x14ac:dyDescent="0.25">
      <c r="B55" s="180"/>
      <c r="C55" s="180"/>
      <c r="D55" s="180"/>
      <c r="E55" s="180"/>
      <c r="F55" s="180"/>
      <c r="G55" s="180"/>
    </row>
    <row r="56" spans="2:7" x14ac:dyDescent="0.25">
      <c r="B56" s="180"/>
      <c r="C56" s="180"/>
      <c r="D56" s="180"/>
      <c r="E56" s="180"/>
      <c r="F56" s="180"/>
      <c r="G56" s="180"/>
    </row>
    <row r="57" spans="2:7" x14ac:dyDescent="0.25">
      <c r="B57" s="180"/>
      <c r="C57" s="180"/>
      <c r="D57" s="180"/>
      <c r="E57" s="180"/>
      <c r="F57" s="180"/>
      <c r="G57" s="180"/>
    </row>
    <row r="58" spans="2:7" x14ac:dyDescent="0.25">
      <c r="B58" s="180"/>
      <c r="C58" s="180"/>
      <c r="D58" s="180"/>
      <c r="E58" s="180"/>
      <c r="F58" s="180"/>
      <c r="G58" s="180"/>
    </row>
    <row r="59" spans="2:7" x14ac:dyDescent="0.25">
      <c r="B59" s="180"/>
      <c r="C59" s="180"/>
      <c r="D59" s="180"/>
      <c r="E59" s="180"/>
      <c r="F59" s="180"/>
      <c r="G59" s="180"/>
    </row>
    <row r="60" spans="2:7" x14ac:dyDescent="0.25">
      <c r="B60" s="180"/>
      <c r="C60" s="180"/>
      <c r="D60" s="180"/>
      <c r="E60" s="180"/>
      <c r="F60" s="180"/>
      <c r="G60" s="180"/>
    </row>
    <row r="61" spans="2:7" x14ac:dyDescent="0.25">
      <c r="B61" s="180"/>
      <c r="C61" s="180"/>
      <c r="D61" s="180"/>
      <c r="E61" s="180"/>
      <c r="F61" s="180"/>
      <c r="G61" s="180"/>
    </row>
    <row r="62" spans="2:7" x14ac:dyDescent="0.25">
      <c r="B62" s="180"/>
      <c r="C62" s="180"/>
      <c r="D62" s="180"/>
      <c r="E62" s="180"/>
      <c r="F62" s="180"/>
      <c r="G62" s="180"/>
    </row>
    <row r="63" spans="2:7" x14ac:dyDescent="0.25">
      <c r="B63" s="180"/>
      <c r="C63" s="180"/>
      <c r="D63" s="180"/>
      <c r="E63" s="180"/>
      <c r="F63" s="180"/>
      <c r="G63" s="180"/>
    </row>
    <row r="64" spans="2:7" x14ac:dyDescent="0.25">
      <c r="B64" s="180"/>
      <c r="C64" s="180"/>
      <c r="D64" s="180"/>
      <c r="E64" s="180"/>
      <c r="F64" s="180"/>
      <c r="G64" s="180"/>
    </row>
    <row r="65" spans="2:7" x14ac:dyDescent="0.25">
      <c r="B65" s="180"/>
      <c r="C65" s="180"/>
      <c r="D65" s="180"/>
      <c r="E65" s="180"/>
      <c r="F65" s="180"/>
      <c r="G65" s="180"/>
    </row>
    <row r="66" spans="2:7" x14ac:dyDescent="0.25">
      <c r="B66" s="180"/>
      <c r="C66" s="180"/>
      <c r="D66" s="180"/>
      <c r="E66" s="180"/>
      <c r="F66" s="180"/>
      <c r="G66" s="180"/>
    </row>
    <row r="67" spans="2:7" x14ac:dyDescent="0.25">
      <c r="B67" s="180"/>
      <c r="C67" s="180"/>
      <c r="D67" s="180"/>
      <c r="E67" s="180"/>
      <c r="F67" s="180"/>
      <c r="G67" s="180"/>
    </row>
    <row r="68" spans="2:7" x14ac:dyDescent="0.25">
      <c r="B68" s="180"/>
      <c r="C68" s="180"/>
      <c r="D68" s="180"/>
      <c r="E68" s="180"/>
      <c r="F68" s="180"/>
      <c r="G68" s="180"/>
    </row>
    <row r="69" spans="2:7" x14ac:dyDescent="0.25">
      <c r="B69" s="180"/>
      <c r="C69" s="180"/>
      <c r="D69" s="180"/>
      <c r="E69" s="180"/>
      <c r="F69" s="180"/>
      <c r="G69" s="180"/>
    </row>
    <row r="70" spans="2:7" x14ac:dyDescent="0.25">
      <c r="B70" s="180"/>
      <c r="C70" s="180"/>
      <c r="D70" s="180"/>
      <c r="E70" s="180"/>
      <c r="F70" s="180"/>
      <c r="G70" s="180"/>
    </row>
    <row r="71" spans="2:7" x14ac:dyDescent="0.25">
      <c r="B71" s="180"/>
      <c r="C71" s="180"/>
      <c r="D71" s="180"/>
      <c r="E71" s="180"/>
      <c r="F71" s="180"/>
      <c r="G71" s="180"/>
    </row>
    <row r="72" spans="2:7" x14ac:dyDescent="0.25">
      <c r="B72" s="180"/>
      <c r="C72" s="180"/>
      <c r="D72" s="180"/>
      <c r="E72" s="180"/>
      <c r="F72" s="180"/>
      <c r="G72" s="180"/>
    </row>
    <row r="73" spans="2:7" x14ac:dyDescent="0.25">
      <c r="B73" s="180"/>
      <c r="C73" s="180"/>
      <c r="D73" s="180"/>
      <c r="E73" s="180"/>
      <c r="F73" s="180"/>
      <c r="G73" s="180"/>
    </row>
    <row r="74" spans="2:7" x14ac:dyDescent="0.25">
      <c r="B74" s="180"/>
      <c r="C74" s="180"/>
      <c r="D74" s="180"/>
      <c r="E74" s="180"/>
      <c r="F74" s="180"/>
      <c r="G74" s="180"/>
    </row>
    <row r="75" spans="2:7" x14ac:dyDescent="0.25">
      <c r="B75" s="180"/>
      <c r="C75" s="180"/>
      <c r="D75" s="180"/>
      <c r="E75" s="180"/>
      <c r="F75" s="180"/>
      <c r="G75" s="180"/>
    </row>
    <row r="76" spans="2:7" x14ac:dyDescent="0.25">
      <c r="B76" s="180"/>
      <c r="C76" s="180"/>
      <c r="D76" s="180"/>
      <c r="E76" s="180"/>
      <c r="F76" s="180"/>
      <c r="G76" s="180"/>
    </row>
    <row r="77" spans="2:7" x14ac:dyDescent="0.25">
      <c r="B77" s="180"/>
      <c r="C77" s="180"/>
      <c r="D77" s="180"/>
      <c r="E77" s="180"/>
      <c r="F77" s="180"/>
      <c r="G77" s="180"/>
    </row>
    <row r="78" spans="2:7" x14ac:dyDescent="0.25">
      <c r="B78" s="180"/>
      <c r="C78" s="180"/>
      <c r="D78" s="180"/>
      <c r="E78" s="180"/>
      <c r="F78" s="180"/>
      <c r="G78" s="180"/>
    </row>
    <row r="79" spans="2:7" x14ac:dyDescent="0.25">
      <c r="B79" s="180"/>
      <c r="C79" s="180"/>
      <c r="D79" s="180"/>
      <c r="E79" s="180"/>
      <c r="F79" s="180"/>
      <c r="G79" s="180"/>
    </row>
    <row r="80" spans="2:7" x14ac:dyDescent="0.25">
      <c r="B80" s="180"/>
      <c r="C80" s="180"/>
      <c r="D80" s="180"/>
      <c r="E80" s="180"/>
      <c r="F80" s="180"/>
      <c r="G80" s="180"/>
    </row>
    <row r="81" spans="2:7" x14ac:dyDescent="0.25">
      <c r="B81" s="180"/>
      <c r="C81" s="180"/>
      <c r="D81" s="180"/>
      <c r="E81" s="180"/>
      <c r="F81" s="180"/>
      <c r="G81" s="180"/>
    </row>
    <row r="82" spans="2:7" x14ac:dyDescent="0.25">
      <c r="B82" s="180"/>
      <c r="C82" s="180"/>
      <c r="D82" s="180"/>
      <c r="E82" s="180"/>
      <c r="F82" s="180"/>
      <c r="G82" s="180"/>
    </row>
    <row r="83" spans="2:7" x14ac:dyDescent="0.25">
      <c r="B83" s="180"/>
      <c r="C83" s="180"/>
      <c r="D83" s="180"/>
      <c r="E83" s="180"/>
      <c r="F83" s="180"/>
      <c r="G83" s="180"/>
    </row>
    <row r="84" spans="2:7" x14ac:dyDescent="0.25">
      <c r="B84" s="180"/>
      <c r="C84" s="180"/>
      <c r="D84" s="180"/>
      <c r="E84" s="180"/>
      <c r="F84" s="180"/>
      <c r="G84" s="180"/>
    </row>
    <row r="85" spans="2:7" x14ac:dyDescent="0.25">
      <c r="B85" s="180"/>
      <c r="C85" s="180"/>
      <c r="D85" s="180"/>
      <c r="E85" s="180"/>
      <c r="F85" s="180"/>
      <c r="G85" s="180"/>
    </row>
    <row r="86" spans="2:7" x14ac:dyDescent="0.25">
      <c r="B86" s="180"/>
      <c r="C86" s="180"/>
      <c r="D86" s="180"/>
      <c r="E86" s="180"/>
      <c r="F86" s="180"/>
      <c r="G86" s="180"/>
    </row>
    <row r="87" spans="2:7" x14ac:dyDescent="0.25">
      <c r="B87" s="180"/>
      <c r="C87" s="180"/>
      <c r="D87" s="180"/>
      <c r="E87" s="180"/>
      <c r="F87" s="180"/>
      <c r="G87" s="180"/>
    </row>
    <row r="88" spans="2:7" x14ac:dyDescent="0.25">
      <c r="B88" s="180"/>
      <c r="C88" s="180"/>
      <c r="D88" s="180"/>
      <c r="E88" s="180"/>
      <c r="F88" s="180"/>
      <c r="G88" s="180"/>
    </row>
    <row r="89" spans="2:7" x14ac:dyDescent="0.25">
      <c r="B89" s="180"/>
      <c r="C89" s="180"/>
      <c r="D89" s="180"/>
      <c r="E89" s="180"/>
      <c r="F89" s="180"/>
      <c r="G89" s="180"/>
    </row>
    <row r="90" spans="2:7" x14ac:dyDescent="0.25">
      <c r="B90" s="180"/>
      <c r="C90" s="180"/>
      <c r="D90" s="180"/>
      <c r="E90" s="180"/>
      <c r="F90" s="180"/>
      <c r="G90" s="180"/>
    </row>
    <row r="91" spans="2:7" x14ac:dyDescent="0.25">
      <c r="B91" s="180"/>
      <c r="C91" s="180"/>
      <c r="D91" s="180"/>
      <c r="E91" s="180"/>
      <c r="F91" s="180"/>
      <c r="G91" s="180"/>
    </row>
    <row r="92" spans="2:7" x14ac:dyDescent="0.25">
      <c r="B92" s="180"/>
      <c r="C92" s="180"/>
      <c r="D92" s="180"/>
      <c r="E92" s="180"/>
      <c r="F92" s="180"/>
      <c r="G92" s="180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RowHeight="15" x14ac:dyDescent="0.25"/>
  <cols>
    <col min="1" max="1" width="40.7109375" customWidth="1"/>
    <col min="2" max="4" width="12.7109375" customWidth="1"/>
    <col min="5" max="6" width="15.7109375" customWidth="1"/>
    <col min="10" max="26" width="0" hidden="1" customWidth="1"/>
  </cols>
  <sheetData>
    <row r="1" spans="1:26" x14ac:dyDescent="0.25">
      <c r="A1" s="145" t="s">
        <v>27</v>
      </c>
      <c r="B1" s="144"/>
      <c r="C1" s="144"/>
      <c r="D1" s="145" t="s">
        <v>24</v>
      </c>
      <c r="E1" s="144"/>
      <c r="F1" s="144"/>
      <c r="W1">
        <v>30.126000000000001</v>
      </c>
    </row>
    <row r="2" spans="1:26" x14ac:dyDescent="0.25">
      <c r="A2" s="145" t="s">
        <v>31</v>
      </c>
      <c r="B2" s="144"/>
      <c r="C2" s="144"/>
      <c r="D2" s="145" t="s">
        <v>22</v>
      </c>
      <c r="E2" s="144"/>
      <c r="F2" s="144"/>
    </row>
    <row r="3" spans="1:26" x14ac:dyDescent="0.25">
      <c r="A3" s="145" t="s">
        <v>30</v>
      </c>
      <c r="B3" s="144"/>
      <c r="C3" s="144"/>
      <c r="D3" s="145" t="s">
        <v>67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322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68</v>
      </c>
      <c r="B8" s="144"/>
      <c r="C8" s="144"/>
      <c r="D8" s="144"/>
      <c r="E8" s="144"/>
      <c r="F8" s="144"/>
    </row>
    <row r="9" spans="1:26" x14ac:dyDescent="0.25">
      <c r="A9" s="147" t="s">
        <v>64</v>
      </c>
      <c r="B9" s="147" t="s">
        <v>58</v>
      </c>
      <c r="C9" s="147" t="s">
        <v>59</v>
      </c>
      <c r="D9" s="147" t="s">
        <v>36</v>
      </c>
      <c r="E9" s="147" t="s">
        <v>65</v>
      </c>
      <c r="F9" s="147" t="s">
        <v>66</v>
      </c>
    </row>
    <row r="10" spans="1:26" x14ac:dyDescent="0.25">
      <c r="A10" s="154" t="s">
        <v>69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167</v>
      </c>
      <c r="B11" s="157">
        <f>'SO 11588'!L12</f>
        <v>0</v>
      </c>
      <c r="C11" s="157">
        <f>'SO 11588'!M12</f>
        <v>0</v>
      </c>
      <c r="D11" s="157">
        <f>'SO 11588'!I12</f>
        <v>0</v>
      </c>
      <c r="E11" s="158">
        <f>'SO 11588'!P12</f>
        <v>0.73</v>
      </c>
      <c r="F11" s="158">
        <f>'SO 11588'!S12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323</v>
      </c>
      <c r="B12" s="157">
        <f>'SO 11588'!L19</f>
        <v>0</v>
      </c>
      <c r="C12" s="157">
        <f>'SO 11588'!M19</f>
        <v>0</v>
      </c>
      <c r="D12" s="157">
        <f>'SO 11588'!I19</f>
        <v>0</v>
      </c>
      <c r="E12" s="158">
        <f>'SO 11588'!P19</f>
        <v>2.72</v>
      </c>
      <c r="F12" s="158">
        <f>'SO 11588'!S19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72</v>
      </c>
      <c r="B13" s="157">
        <f>'SO 11588'!L30</f>
        <v>0</v>
      </c>
      <c r="C13" s="157">
        <f>'SO 11588'!M30</f>
        <v>0</v>
      </c>
      <c r="D13" s="157">
        <f>'SO 11588'!I30</f>
        <v>0</v>
      </c>
      <c r="E13" s="158">
        <f>'SO 11588'!P30</f>
        <v>0</v>
      </c>
      <c r="F13" s="158">
        <f>'SO 11588'!S30</f>
        <v>12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73</v>
      </c>
      <c r="B14" s="157">
        <f>'SO 11588'!L34</f>
        <v>0</v>
      </c>
      <c r="C14" s="157">
        <f>'SO 11588'!M34</f>
        <v>0</v>
      </c>
      <c r="D14" s="157">
        <f>'SO 11588'!I34</f>
        <v>0</v>
      </c>
      <c r="E14" s="158">
        <f>'SO 11588'!P34</f>
        <v>0</v>
      </c>
      <c r="F14" s="158">
        <f>'SO 11588'!S34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2" t="s">
        <v>69</v>
      </c>
      <c r="B15" s="159">
        <f>'SO 11588'!L36</f>
        <v>0</v>
      </c>
      <c r="C15" s="159">
        <f>'SO 11588'!M36</f>
        <v>0</v>
      </c>
      <c r="D15" s="159">
        <f>'SO 11588'!I36</f>
        <v>0</v>
      </c>
      <c r="E15" s="160">
        <f>'SO 11588'!P36</f>
        <v>3.45</v>
      </c>
      <c r="F15" s="160">
        <f>'SO 11588'!S36</f>
        <v>12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"/>
      <c r="B16" s="149"/>
      <c r="C16" s="149"/>
      <c r="D16" s="149"/>
      <c r="E16" s="148"/>
      <c r="F16" s="148"/>
    </row>
    <row r="17" spans="1:26" x14ac:dyDescent="0.25">
      <c r="A17" s="2" t="s">
        <v>74</v>
      </c>
      <c r="B17" s="159"/>
      <c r="C17" s="157"/>
      <c r="D17" s="157"/>
      <c r="E17" s="158"/>
      <c r="F17" s="158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56" t="s">
        <v>324</v>
      </c>
      <c r="B18" s="157">
        <f>'SO 11588'!L46</f>
        <v>0</v>
      </c>
      <c r="C18" s="157">
        <f>'SO 11588'!M46</f>
        <v>0</v>
      </c>
      <c r="D18" s="157">
        <f>'SO 11588'!I46</f>
        <v>0</v>
      </c>
      <c r="E18" s="158">
        <f>'SO 11588'!P46</f>
        <v>0.5</v>
      </c>
      <c r="F18" s="158">
        <f>'SO 11588'!S46</f>
        <v>12.07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76</v>
      </c>
      <c r="B19" s="157">
        <f>'SO 11588'!L55</f>
        <v>0</v>
      </c>
      <c r="C19" s="157">
        <f>'SO 11588'!M55</f>
        <v>0</v>
      </c>
      <c r="D19" s="157">
        <f>'SO 11588'!I55</f>
        <v>0</v>
      </c>
      <c r="E19" s="158">
        <f>'SO 11588'!P55</f>
        <v>2.71</v>
      </c>
      <c r="F19" s="158">
        <f>'SO 11588'!S55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156" t="s">
        <v>168</v>
      </c>
      <c r="B20" s="157">
        <f>'SO 11588'!L74</f>
        <v>0</v>
      </c>
      <c r="C20" s="157">
        <f>'SO 11588'!M74</f>
        <v>0</v>
      </c>
      <c r="D20" s="157">
        <f>'SO 11588'!I74</f>
        <v>0</v>
      </c>
      <c r="E20" s="158">
        <f>'SO 11588'!P74</f>
        <v>0.63</v>
      </c>
      <c r="F20" s="158">
        <f>'SO 11588'!S74</f>
        <v>6.24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156" t="s">
        <v>169</v>
      </c>
      <c r="B21" s="157">
        <f>'SO 11588'!L82</f>
        <v>0</v>
      </c>
      <c r="C21" s="157">
        <f>'SO 11588'!M82</f>
        <v>0</v>
      </c>
      <c r="D21" s="157">
        <f>'SO 11588'!I82</f>
        <v>0</v>
      </c>
      <c r="E21" s="158">
        <f>'SO 11588'!P82</f>
        <v>43.53</v>
      </c>
      <c r="F21" s="158">
        <f>'SO 11588'!S82</f>
        <v>0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x14ac:dyDescent="0.25">
      <c r="A22" s="156" t="s">
        <v>170</v>
      </c>
      <c r="B22" s="157">
        <f>'SO 11588'!L87</f>
        <v>0</v>
      </c>
      <c r="C22" s="157">
        <f>'SO 11588'!M87</f>
        <v>0</v>
      </c>
      <c r="D22" s="157">
        <f>'SO 11588'!I87</f>
        <v>0</v>
      </c>
      <c r="E22" s="158">
        <f>'SO 11588'!P87</f>
        <v>0.09</v>
      </c>
      <c r="F22" s="158">
        <f>'SO 11588'!S87</f>
        <v>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2" t="s">
        <v>74</v>
      </c>
      <c r="B23" s="159">
        <f>'SO 11588'!L89</f>
        <v>0</v>
      </c>
      <c r="C23" s="159">
        <f>'SO 11588'!M89</f>
        <v>0</v>
      </c>
      <c r="D23" s="159">
        <f>'SO 11588'!I89</f>
        <v>0</v>
      </c>
      <c r="E23" s="160">
        <f>'SO 11588'!P89</f>
        <v>47.46</v>
      </c>
      <c r="F23" s="160">
        <f>'SO 11588'!S89</f>
        <v>18.309999999999999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2" t="s">
        <v>77</v>
      </c>
      <c r="B25" s="159">
        <f>'SO 11588'!L90</f>
        <v>0</v>
      </c>
      <c r="C25" s="159">
        <f>'SO 11588'!M90</f>
        <v>0</v>
      </c>
      <c r="D25" s="159">
        <f>'SO 11588'!I90</f>
        <v>0</v>
      </c>
      <c r="E25" s="160">
        <f>'SO 11588'!P90</f>
        <v>50.91</v>
      </c>
      <c r="F25" s="160">
        <f>'SO 11588'!S90</f>
        <v>30.31</v>
      </c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49"/>
      <c r="C60" s="149"/>
      <c r="D60" s="149"/>
      <c r="E60" s="148"/>
      <c r="F60" s="148"/>
    </row>
    <row r="61" spans="1:6" x14ac:dyDescent="0.25">
      <c r="A61" s="1"/>
      <c r="B61" s="149"/>
      <c r="C61" s="149"/>
      <c r="D61" s="149"/>
      <c r="E61" s="148"/>
      <c r="F61" s="148"/>
    </row>
    <row r="62" spans="1:6" x14ac:dyDescent="0.25">
      <c r="A62" s="1"/>
      <c r="B62" s="149"/>
      <c r="C62" s="149"/>
      <c r="D62" s="149"/>
      <c r="E62" s="148"/>
      <c r="F62" s="148"/>
    </row>
    <row r="63" spans="1:6" x14ac:dyDescent="0.25">
      <c r="A63" s="1"/>
      <c r="B63" s="149"/>
      <c r="C63" s="149"/>
      <c r="D63" s="149"/>
      <c r="E63" s="148"/>
      <c r="F63" s="148"/>
    </row>
    <row r="64" spans="1:6" x14ac:dyDescent="0.25">
      <c r="A64" s="1"/>
      <c r="B64" s="149"/>
      <c r="C64" s="149"/>
      <c r="D64" s="149"/>
      <c r="E64" s="148"/>
      <c r="F64" s="148"/>
    </row>
    <row r="65" spans="1:6" x14ac:dyDescent="0.25">
      <c r="A65" s="1"/>
      <c r="B65" s="149"/>
      <c r="C65" s="149"/>
      <c r="D65" s="149"/>
      <c r="E65" s="148"/>
      <c r="F65" s="148"/>
    </row>
    <row r="66" spans="1:6" x14ac:dyDescent="0.25">
      <c r="A66" s="1"/>
      <c r="B66" s="149"/>
      <c r="C66" s="149"/>
      <c r="D66" s="149"/>
      <c r="E66" s="148"/>
      <c r="F66" s="148"/>
    </row>
    <row r="67" spans="1:6" x14ac:dyDescent="0.25">
      <c r="A67" s="1"/>
      <c r="B67" s="149"/>
      <c r="C67" s="149"/>
      <c r="D67" s="149"/>
      <c r="E67" s="148"/>
      <c r="F67" s="148"/>
    </row>
    <row r="68" spans="1:6" x14ac:dyDescent="0.25">
      <c r="A68" s="1"/>
      <c r="B68" s="149"/>
      <c r="C68" s="149"/>
      <c r="D68" s="149"/>
      <c r="E68" s="148"/>
      <c r="F68" s="148"/>
    </row>
    <row r="69" spans="1:6" x14ac:dyDescent="0.25">
      <c r="A69" s="1"/>
      <c r="B69" s="149"/>
      <c r="C69" s="149"/>
      <c r="D69" s="149"/>
      <c r="E69" s="148"/>
      <c r="F69" s="148"/>
    </row>
    <row r="70" spans="1:6" x14ac:dyDescent="0.25">
      <c r="A70" s="1"/>
      <c r="B70" s="149"/>
      <c r="C70" s="149"/>
      <c r="D70" s="149"/>
      <c r="E70" s="148"/>
      <c r="F70" s="148"/>
    </row>
    <row r="71" spans="1:6" x14ac:dyDescent="0.25">
      <c r="A71" s="1"/>
      <c r="B71" s="149"/>
      <c r="C71" s="149"/>
      <c r="D71" s="149"/>
      <c r="E71" s="148"/>
      <c r="F71" s="148"/>
    </row>
    <row r="72" spans="1:6" x14ac:dyDescent="0.25">
      <c r="A72" s="1"/>
      <c r="B72" s="149"/>
      <c r="C72" s="149"/>
      <c r="D72" s="149"/>
      <c r="E72" s="148"/>
      <c r="F72" s="148"/>
    </row>
    <row r="73" spans="1:6" x14ac:dyDescent="0.25">
      <c r="A73" s="1"/>
      <c r="B73" s="149"/>
      <c r="C73" s="149"/>
      <c r="D73" s="149"/>
      <c r="E73" s="148"/>
      <c r="F73" s="148"/>
    </row>
    <row r="74" spans="1:6" x14ac:dyDescent="0.25">
      <c r="A74" s="1"/>
      <c r="B74" s="149"/>
      <c r="C74" s="149"/>
      <c r="D74" s="149"/>
      <c r="E74" s="148"/>
      <c r="F74" s="148"/>
    </row>
    <row r="75" spans="1:6" x14ac:dyDescent="0.25">
      <c r="A75" s="1"/>
      <c r="B75" s="149"/>
      <c r="C75" s="149"/>
      <c r="D75" s="149"/>
      <c r="E75" s="148"/>
      <c r="F75" s="148"/>
    </row>
    <row r="76" spans="1:6" x14ac:dyDescent="0.25">
      <c r="A76" s="1"/>
      <c r="B76" s="149"/>
      <c r="C76" s="149"/>
      <c r="D76" s="149"/>
      <c r="E76" s="148"/>
      <c r="F76" s="148"/>
    </row>
    <row r="77" spans="1:6" x14ac:dyDescent="0.25">
      <c r="A77" s="1"/>
      <c r="B77" s="149"/>
      <c r="C77" s="149"/>
      <c r="D77" s="149"/>
      <c r="E77" s="148"/>
      <c r="F77" s="148"/>
    </row>
    <row r="78" spans="1:6" x14ac:dyDescent="0.25">
      <c r="A78" s="1"/>
      <c r="B78" s="149"/>
      <c r="C78" s="149"/>
      <c r="D78" s="149"/>
      <c r="E78" s="148"/>
      <c r="F78" s="148"/>
    </row>
    <row r="79" spans="1:6" x14ac:dyDescent="0.25">
      <c r="A79" s="1"/>
      <c r="B79" s="149"/>
      <c r="C79" s="149"/>
      <c r="D79" s="149"/>
      <c r="E79" s="148"/>
      <c r="F79" s="148"/>
    </row>
    <row r="80" spans="1:6" x14ac:dyDescent="0.25">
      <c r="A80" s="1"/>
      <c r="B80" s="149"/>
      <c r="C80" s="149"/>
      <c r="D80" s="149"/>
      <c r="E80" s="148"/>
      <c r="F80" s="148"/>
    </row>
    <row r="81" spans="1:6" x14ac:dyDescent="0.25">
      <c r="A81" s="1"/>
      <c r="B81" s="149"/>
      <c r="C81" s="149"/>
      <c r="D81" s="149"/>
      <c r="E81" s="148"/>
      <c r="F81" s="148"/>
    </row>
    <row r="82" spans="1:6" x14ac:dyDescent="0.25">
      <c r="A82" s="1"/>
      <c r="B82" s="149"/>
      <c r="C82" s="149"/>
      <c r="D82" s="149"/>
      <c r="E82" s="148"/>
      <c r="F82" s="148"/>
    </row>
    <row r="83" spans="1:6" x14ac:dyDescent="0.25">
      <c r="A83" s="1"/>
      <c r="B83" s="149"/>
      <c r="C83" s="149"/>
      <c r="D83" s="149"/>
      <c r="E83" s="148"/>
      <c r="F83" s="148"/>
    </row>
    <row r="84" spans="1:6" x14ac:dyDescent="0.25">
      <c r="A84" s="1"/>
      <c r="B84" s="149"/>
      <c r="C84" s="149"/>
      <c r="D84" s="149"/>
      <c r="E84" s="148"/>
      <c r="F84" s="148"/>
    </row>
    <row r="85" spans="1:6" x14ac:dyDescent="0.25">
      <c r="A85" s="1"/>
      <c r="B85" s="149"/>
      <c r="C85" s="149"/>
      <c r="D85" s="149"/>
      <c r="E85" s="148"/>
      <c r="F85" s="148"/>
    </row>
    <row r="86" spans="1:6" x14ac:dyDescent="0.25">
      <c r="A86" s="1"/>
      <c r="B86" s="149"/>
      <c r="C86" s="149"/>
      <c r="D86" s="149"/>
      <c r="E86" s="148"/>
      <c r="F86" s="148"/>
    </row>
    <row r="87" spans="1:6" x14ac:dyDescent="0.25">
      <c r="A87" s="1"/>
      <c r="B87" s="149"/>
      <c r="C87" s="149"/>
      <c r="D87" s="149"/>
      <c r="E87" s="148"/>
      <c r="F87" s="148"/>
    </row>
    <row r="88" spans="1:6" x14ac:dyDescent="0.25">
      <c r="A88" s="1"/>
      <c r="B88" s="149"/>
      <c r="C88" s="149"/>
      <c r="D88" s="149"/>
      <c r="E88" s="148"/>
      <c r="F88" s="148"/>
    </row>
    <row r="89" spans="1:6" x14ac:dyDescent="0.25">
      <c r="A89" s="1"/>
      <c r="B89" s="149"/>
      <c r="C89" s="149"/>
      <c r="D89" s="149"/>
      <c r="E89" s="148"/>
      <c r="F89" s="148"/>
    </row>
    <row r="90" spans="1:6" x14ac:dyDescent="0.25">
      <c r="A90" s="1"/>
      <c r="B90" s="149"/>
      <c r="C90" s="149"/>
      <c r="D90" s="149"/>
      <c r="E90" s="148"/>
      <c r="F90" s="148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workbookViewId="0">
      <pane ySplit="8" topLeftCell="A73" activePane="bottomLeft" state="frozen"/>
      <selection pane="bottomLeft" activeCell="G87" sqref="G87"/>
    </sheetView>
  </sheetViews>
  <sheetFormatPr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9.7109375" customWidth="1"/>
    <col min="7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</cols>
  <sheetData>
    <row r="1" spans="1:26" x14ac:dyDescent="0.25">
      <c r="A1" s="3"/>
      <c r="B1" s="5" t="s">
        <v>27</v>
      </c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30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322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78</v>
      </c>
      <c r="B8" s="164" t="s">
        <v>79</v>
      </c>
      <c r="C8" s="164" t="s">
        <v>80</v>
      </c>
      <c r="D8" s="164" t="s">
        <v>81</v>
      </c>
      <c r="E8" s="164" t="s">
        <v>82</v>
      </c>
      <c r="F8" s="164" t="s">
        <v>83</v>
      </c>
      <c r="G8" s="164" t="s">
        <v>58</v>
      </c>
      <c r="H8" s="164" t="s">
        <v>59</v>
      </c>
      <c r="I8" s="164" t="s">
        <v>84</v>
      </c>
      <c r="J8" s="164"/>
      <c r="K8" s="164"/>
      <c r="L8" s="164"/>
      <c r="M8" s="164"/>
      <c r="N8" s="164"/>
      <c r="O8" s="164"/>
      <c r="P8" s="164" t="s">
        <v>85</v>
      </c>
      <c r="Q8" s="161"/>
      <c r="R8" s="161"/>
      <c r="S8" s="164" t="s">
        <v>86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69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167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93</v>
      </c>
      <c r="C11" s="172" t="s">
        <v>325</v>
      </c>
      <c r="D11" s="168" t="s">
        <v>326</v>
      </c>
      <c r="E11" s="168" t="s">
        <v>327</v>
      </c>
      <c r="F11" s="169">
        <v>1.2684</v>
      </c>
      <c r="G11" s="170"/>
      <c r="H11" s="170"/>
      <c r="I11" s="170">
        <f>ROUND(F11*(G11+H11),2)</f>
        <v>0</v>
      </c>
      <c r="J11" s="168">
        <f>ROUND(F11*(N11),2)</f>
        <v>199.37</v>
      </c>
      <c r="K11" s="1">
        <f>ROUND(F11*(O11),2)</f>
        <v>0</v>
      </c>
      <c r="L11" s="1">
        <f>ROUND(F11*(G11),2)</f>
        <v>0</v>
      </c>
      <c r="M11" s="1"/>
      <c r="N11" s="1">
        <v>157.18</v>
      </c>
      <c r="O11" s="1"/>
      <c r="P11" s="167">
        <f>ROUND(F11*(R11),3)</f>
        <v>0.72699999999999998</v>
      </c>
      <c r="Q11" s="173"/>
      <c r="R11" s="173">
        <v>0.57345000000000002</v>
      </c>
      <c r="S11" s="167"/>
      <c r="Z11">
        <v>0</v>
      </c>
    </row>
    <row r="12" spans="1:26" x14ac:dyDescent="0.25">
      <c r="A12" s="156"/>
      <c r="B12" s="156"/>
      <c r="C12" s="156"/>
      <c r="D12" s="156" t="s">
        <v>167</v>
      </c>
      <c r="E12" s="156"/>
      <c r="F12" s="167"/>
      <c r="G12" s="159">
        <f>ROUND((SUM(L10:L11))/1,2)</f>
        <v>0</v>
      </c>
      <c r="H12" s="159">
        <f>ROUND((SUM(M10:M11))/1,2)</f>
        <v>0</v>
      </c>
      <c r="I12" s="159">
        <f>ROUND((SUM(I10:I11))/1,2)</f>
        <v>0</v>
      </c>
      <c r="J12" s="156"/>
      <c r="K12" s="156"/>
      <c r="L12" s="156">
        <f>ROUND((SUM(L10:L11))/1,2)</f>
        <v>0</v>
      </c>
      <c r="M12" s="156">
        <f>ROUND((SUM(M10:M11))/1,2)</f>
        <v>0</v>
      </c>
      <c r="N12" s="156"/>
      <c r="O12" s="156"/>
      <c r="P12" s="174">
        <f>ROUND((SUM(P10:P11))/1,2)</f>
        <v>0.73</v>
      </c>
      <c r="Q12" s="153"/>
      <c r="R12" s="153"/>
      <c r="S12" s="174">
        <f>ROUND((SUM(S10:S11))/1,2)</f>
        <v>0</v>
      </c>
      <c r="T12" s="153"/>
      <c r="U12" s="153"/>
      <c r="V12" s="153"/>
      <c r="W12" s="153"/>
      <c r="X12" s="153"/>
      <c r="Y12" s="153"/>
      <c r="Z12" s="153"/>
    </row>
    <row r="13" spans="1:26" x14ac:dyDescent="0.25">
      <c r="A13" s="1"/>
      <c r="B13" s="1"/>
      <c r="C13" s="1"/>
      <c r="D13" s="1"/>
      <c r="E13" s="1"/>
      <c r="F13" s="163"/>
      <c r="G13" s="149"/>
      <c r="H13" s="149"/>
      <c r="I13" s="149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56"/>
      <c r="B14" s="156"/>
      <c r="C14" s="156"/>
      <c r="D14" s="156" t="s">
        <v>323</v>
      </c>
      <c r="E14" s="156"/>
      <c r="F14" s="167"/>
      <c r="G14" s="157"/>
      <c r="H14" s="157"/>
      <c r="I14" s="157"/>
      <c r="J14" s="156"/>
      <c r="K14" s="156"/>
      <c r="L14" s="156"/>
      <c r="M14" s="156"/>
      <c r="N14" s="156"/>
      <c r="O14" s="156"/>
      <c r="P14" s="156"/>
      <c r="Q14" s="153"/>
      <c r="R14" s="153"/>
      <c r="S14" s="156"/>
      <c r="T14" s="153"/>
      <c r="U14" s="153"/>
      <c r="V14" s="153"/>
      <c r="W14" s="153"/>
      <c r="X14" s="153"/>
      <c r="Y14" s="153"/>
      <c r="Z14" s="153"/>
    </row>
    <row r="15" spans="1:26" ht="24.95" customHeight="1" x14ac:dyDescent="0.25">
      <c r="A15" s="171"/>
      <c r="B15" s="168" t="s">
        <v>93</v>
      </c>
      <c r="C15" s="172" t="s">
        <v>328</v>
      </c>
      <c r="D15" s="168" t="s">
        <v>329</v>
      </c>
      <c r="E15" s="168" t="s">
        <v>90</v>
      </c>
      <c r="F15" s="169">
        <v>1.0147200000000001</v>
      </c>
      <c r="G15" s="170"/>
      <c r="H15" s="170"/>
      <c r="I15" s="170">
        <f>ROUND(F15*(G15+H15),2)</f>
        <v>0</v>
      </c>
      <c r="J15" s="168">
        <f>ROUND(F15*(N15),2)</f>
        <v>103.66</v>
      </c>
      <c r="K15" s="1">
        <f>ROUND(F15*(O15),2)</f>
        <v>0</v>
      </c>
      <c r="L15" s="1">
        <f>ROUND(F15*(G15),2)</f>
        <v>0</v>
      </c>
      <c r="M15" s="1"/>
      <c r="N15" s="1">
        <v>102.16</v>
      </c>
      <c r="O15" s="1"/>
      <c r="P15" s="167">
        <f>ROUND(F15*(R15),3)</f>
        <v>2.484</v>
      </c>
      <c r="Q15" s="173"/>
      <c r="R15" s="173">
        <v>2.4476060839999998</v>
      </c>
      <c r="S15" s="167"/>
      <c r="Z15">
        <v>0</v>
      </c>
    </row>
    <row r="16" spans="1:26" ht="24.95" customHeight="1" x14ac:dyDescent="0.25">
      <c r="A16" s="171"/>
      <c r="B16" s="168" t="s">
        <v>93</v>
      </c>
      <c r="C16" s="172" t="s">
        <v>330</v>
      </c>
      <c r="D16" s="168" t="s">
        <v>331</v>
      </c>
      <c r="E16" s="168" t="s">
        <v>96</v>
      </c>
      <c r="F16" s="169">
        <v>10.1472</v>
      </c>
      <c r="G16" s="170"/>
      <c r="H16" s="170"/>
      <c r="I16" s="170">
        <f>ROUND(F16*(G16+H16),2)</f>
        <v>0</v>
      </c>
      <c r="J16" s="168">
        <f>ROUND(F16*(N16),2)</f>
        <v>78.34</v>
      </c>
      <c r="K16" s="1">
        <f>ROUND(F16*(O16),2)</f>
        <v>0</v>
      </c>
      <c r="L16" s="1">
        <f>ROUND(F16*(G16),2)</f>
        <v>0</v>
      </c>
      <c r="M16" s="1"/>
      <c r="N16" s="1">
        <v>7.72</v>
      </c>
      <c r="O16" s="1"/>
      <c r="P16" s="167">
        <f>ROUND(F16*(R16),3)</f>
        <v>3.3000000000000002E-2</v>
      </c>
      <c r="Q16" s="173"/>
      <c r="R16" s="173">
        <v>3.3E-3</v>
      </c>
      <c r="S16" s="167"/>
      <c r="Z16">
        <v>0</v>
      </c>
    </row>
    <row r="17" spans="1:26" ht="24.95" customHeight="1" x14ac:dyDescent="0.25">
      <c r="A17" s="171"/>
      <c r="B17" s="168" t="s">
        <v>93</v>
      </c>
      <c r="C17" s="172" t="s">
        <v>332</v>
      </c>
      <c r="D17" s="168" t="s">
        <v>333</v>
      </c>
      <c r="E17" s="168" t="s">
        <v>96</v>
      </c>
      <c r="F17" s="169">
        <v>10.147</v>
      </c>
      <c r="G17" s="170"/>
      <c r="H17" s="170"/>
      <c r="I17" s="170">
        <f>ROUND(F17*(G17+H17),2)</f>
        <v>0</v>
      </c>
      <c r="J17" s="168">
        <f>ROUND(F17*(N17),2)</f>
        <v>29.43</v>
      </c>
      <c r="K17" s="1">
        <f>ROUND(F17*(O17),2)</f>
        <v>0</v>
      </c>
      <c r="L17" s="1">
        <f>ROUND(F17*(G17),2)</f>
        <v>0</v>
      </c>
      <c r="M17" s="1"/>
      <c r="N17" s="1">
        <v>2.9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93</v>
      </c>
      <c r="C18" s="172" t="s">
        <v>334</v>
      </c>
      <c r="D18" s="168" t="s">
        <v>335</v>
      </c>
      <c r="E18" s="168" t="s">
        <v>145</v>
      </c>
      <c r="F18" s="169">
        <v>0.19025999999999998</v>
      </c>
      <c r="G18" s="170"/>
      <c r="H18" s="170"/>
      <c r="I18" s="170">
        <f>ROUND(F18*(G18+H18),2)</f>
        <v>0</v>
      </c>
      <c r="J18" s="168">
        <f>ROUND(F18*(N18),2)</f>
        <v>241.93</v>
      </c>
      <c r="K18" s="1">
        <f>ROUND(F18*(O18),2)</f>
        <v>0</v>
      </c>
      <c r="L18" s="1">
        <f>ROUND(F18*(G18),2)</f>
        <v>0</v>
      </c>
      <c r="M18" s="1"/>
      <c r="N18" s="1">
        <v>1271.56</v>
      </c>
      <c r="O18" s="1"/>
      <c r="P18" s="167">
        <f>ROUND(F18*(R18),3)</f>
        <v>0.20300000000000001</v>
      </c>
      <c r="Q18" s="173"/>
      <c r="R18" s="173">
        <v>1.06755814</v>
      </c>
      <c r="S18" s="167"/>
      <c r="Z18">
        <v>0</v>
      </c>
    </row>
    <row r="19" spans="1:26" x14ac:dyDescent="0.25">
      <c r="A19" s="156"/>
      <c r="B19" s="156"/>
      <c r="C19" s="156"/>
      <c r="D19" s="156" t="s">
        <v>323</v>
      </c>
      <c r="E19" s="156"/>
      <c r="F19" s="167"/>
      <c r="G19" s="159">
        <f>ROUND((SUM(L14:L18))/1,2)</f>
        <v>0</v>
      </c>
      <c r="H19" s="159">
        <f>ROUND((SUM(M14:M18))/1,2)</f>
        <v>0</v>
      </c>
      <c r="I19" s="159">
        <f>ROUND((SUM(I14:I18))/1,2)</f>
        <v>0</v>
      </c>
      <c r="J19" s="156"/>
      <c r="K19" s="156"/>
      <c r="L19" s="156">
        <f>ROUND((SUM(L14:L18))/1,2)</f>
        <v>0</v>
      </c>
      <c r="M19" s="156">
        <f>ROUND((SUM(M14:M18))/1,2)</f>
        <v>0</v>
      </c>
      <c r="N19" s="156"/>
      <c r="O19" s="156"/>
      <c r="P19" s="174">
        <f>ROUND((SUM(P14:P18))/1,2)</f>
        <v>2.72</v>
      </c>
      <c r="Q19" s="153"/>
      <c r="R19" s="153"/>
      <c r="S19" s="174">
        <f>ROUND((SUM(S14:S18))/1,2)</f>
        <v>0</v>
      </c>
      <c r="T19" s="153"/>
      <c r="U19" s="153"/>
      <c r="V19" s="153"/>
      <c r="W19" s="153"/>
      <c r="X19" s="153"/>
      <c r="Y19" s="153"/>
      <c r="Z19" s="153"/>
    </row>
    <row r="20" spans="1:26" x14ac:dyDescent="0.25">
      <c r="A20" s="1"/>
      <c r="B20" s="1"/>
      <c r="C20" s="1"/>
      <c r="D20" s="1"/>
      <c r="E20" s="1"/>
      <c r="F20" s="163"/>
      <c r="G20" s="149"/>
      <c r="H20" s="149"/>
      <c r="I20" s="149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56"/>
      <c r="B21" s="156"/>
      <c r="C21" s="156"/>
      <c r="D21" s="156" t="s">
        <v>72</v>
      </c>
      <c r="E21" s="156"/>
      <c r="F21" s="167"/>
      <c r="G21" s="157"/>
      <c r="H21" s="157"/>
      <c r="I21" s="157"/>
      <c r="J21" s="156"/>
      <c r="K21" s="156"/>
      <c r="L21" s="156"/>
      <c r="M21" s="156"/>
      <c r="N21" s="156"/>
      <c r="O21" s="156"/>
      <c r="P21" s="156"/>
      <c r="Q21" s="153"/>
      <c r="R21" s="153"/>
      <c r="S21" s="156"/>
      <c r="T21" s="153"/>
      <c r="U21" s="153"/>
      <c r="V21" s="153"/>
      <c r="W21" s="153"/>
      <c r="X21" s="153"/>
      <c r="Y21" s="153"/>
      <c r="Z21" s="153"/>
    </row>
    <row r="22" spans="1:26" ht="35.1" customHeight="1" x14ac:dyDescent="0.25">
      <c r="A22" s="171"/>
      <c r="B22" s="168" t="s">
        <v>186</v>
      </c>
      <c r="C22" s="172" t="s">
        <v>336</v>
      </c>
      <c r="D22" s="168" t="s">
        <v>337</v>
      </c>
      <c r="E22" s="168" t="s">
        <v>90</v>
      </c>
      <c r="F22" s="169">
        <v>7.5</v>
      </c>
      <c r="G22" s="170"/>
      <c r="H22" s="170"/>
      <c r="I22" s="170">
        <f t="shared" ref="I22:I29" si="0">ROUND(F22*(G22+H22),2)</f>
        <v>0</v>
      </c>
      <c r="J22" s="168">
        <f t="shared" ref="J22:J29" si="1">ROUND(F22*(N22),2)</f>
        <v>279.75</v>
      </c>
      <c r="K22" s="1">
        <f t="shared" ref="K22:K29" si="2">ROUND(F22*(O22),2)</f>
        <v>0</v>
      </c>
      <c r="L22" s="1">
        <f t="shared" ref="L22:L29" si="3">ROUND(F22*(G22),2)</f>
        <v>0</v>
      </c>
      <c r="M22" s="1"/>
      <c r="N22" s="1">
        <v>37.299999999999997</v>
      </c>
      <c r="O22" s="1"/>
      <c r="P22" s="167"/>
      <c r="Q22" s="173"/>
      <c r="R22" s="173"/>
      <c r="S22" s="167">
        <f>ROUND(F22*(X22),3)</f>
        <v>12</v>
      </c>
      <c r="X22">
        <v>1.6</v>
      </c>
      <c r="Z22">
        <v>0</v>
      </c>
    </row>
    <row r="23" spans="1:26" ht="24.95" customHeight="1" x14ac:dyDescent="0.25">
      <c r="A23" s="171"/>
      <c r="B23" s="168" t="s">
        <v>186</v>
      </c>
      <c r="C23" s="172" t="s">
        <v>207</v>
      </c>
      <c r="D23" s="168" t="s">
        <v>208</v>
      </c>
      <c r="E23" s="168" t="s">
        <v>145</v>
      </c>
      <c r="F23" s="169">
        <v>12</v>
      </c>
      <c r="G23" s="170"/>
      <c r="H23" s="170"/>
      <c r="I23" s="170">
        <f t="shared" si="0"/>
        <v>0</v>
      </c>
      <c r="J23" s="168">
        <f t="shared" si="1"/>
        <v>96.6</v>
      </c>
      <c r="K23" s="1">
        <f t="shared" si="2"/>
        <v>0</v>
      </c>
      <c r="L23" s="1">
        <f t="shared" si="3"/>
        <v>0</v>
      </c>
      <c r="M23" s="1"/>
      <c r="N23" s="1">
        <v>8.0500000000000007</v>
      </c>
      <c r="O23" s="1"/>
      <c r="P23" s="167"/>
      <c r="Q23" s="173"/>
      <c r="R23" s="173"/>
      <c r="S23" s="167"/>
      <c r="Z23">
        <v>0</v>
      </c>
    </row>
    <row r="24" spans="1:26" ht="24.95" customHeight="1" x14ac:dyDescent="0.25">
      <c r="A24" s="171"/>
      <c r="B24" s="168" t="s">
        <v>186</v>
      </c>
      <c r="C24" s="172" t="s">
        <v>209</v>
      </c>
      <c r="D24" s="168" t="s">
        <v>210</v>
      </c>
      <c r="E24" s="168" t="s">
        <v>145</v>
      </c>
      <c r="F24" s="169">
        <v>12</v>
      </c>
      <c r="G24" s="170"/>
      <c r="H24" s="170"/>
      <c r="I24" s="170">
        <f t="shared" si="0"/>
        <v>0</v>
      </c>
      <c r="J24" s="168">
        <f t="shared" si="1"/>
        <v>67.680000000000007</v>
      </c>
      <c r="K24" s="1">
        <f t="shared" si="2"/>
        <v>0</v>
      </c>
      <c r="L24" s="1">
        <f t="shared" si="3"/>
        <v>0</v>
      </c>
      <c r="M24" s="1"/>
      <c r="N24" s="1">
        <v>5.64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186</v>
      </c>
      <c r="C25" s="172" t="s">
        <v>211</v>
      </c>
      <c r="D25" s="168" t="s">
        <v>212</v>
      </c>
      <c r="E25" s="168" t="s">
        <v>145</v>
      </c>
      <c r="F25" s="169">
        <v>12</v>
      </c>
      <c r="G25" s="170"/>
      <c r="H25" s="170"/>
      <c r="I25" s="170">
        <f t="shared" si="0"/>
        <v>0</v>
      </c>
      <c r="J25" s="168">
        <f t="shared" si="1"/>
        <v>97.56</v>
      </c>
      <c r="K25" s="1">
        <f t="shared" si="2"/>
        <v>0</v>
      </c>
      <c r="L25" s="1">
        <f t="shared" si="3"/>
        <v>0</v>
      </c>
      <c r="M25" s="1"/>
      <c r="N25" s="1">
        <v>8.1300000000000008</v>
      </c>
      <c r="O25" s="1"/>
      <c r="P25" s="167"/>
      <c r="Q25" s="173"/>
      <c r="R25" s="173"/>
      <c r="S25" s="167"/>
      <c r="Z25">
        <v>0</v>
      </c>
    </row>
    <row r="26" spans="1:26" ht="24.95" customHeight="1" x14ac:dyDescent="0.25">
      <c r="A26" s="171"/>
      <c r="B26" s="168" t="s">
        <v>186</v>
      </c>
      <c r="C26" s="172" t="s">
        <v>221</v>
      </c>
      <c r="D26" s="168" t="s">
        <v>222</v>
      </c>
      <c r="E26" s="168" t="s">
        <v>223</v>
      </c>
      <c r="F26" s="169">
        <v>12</v>
      </c>
      <c r="G26" s="170"/>
      <c r="H26" s="170"/>
      <c r="I26" s="170">
        <f t="shared" si="0"/>
        <v>0</v>
      </c>
      <c r="J26" s="168">
        <f t="shared" si="1"/>
        <v>180</v>
      </c>
      <c r="K26" s="1">
        <f t="shared" si="2"/>
        <v>0</v>
      </c>
      <c r="L26" s="1">
        <f t="shared" si="3"/>
        <v>0</v>
      </c>
      <c r="M26" s="1"/>
      <c r="N26" s="1">
        <v>15</v>
      </c>
      <c r="O26" s="1"/>
      <c r="P26" s="167"/>
      <c r="Q26" s="173"/>
      <c r="R26" s="173"/>
      <c r="S26" s="167"/>
      <c r="Z26">
        <v>0</v>
      </c>
    </row>
    <row r="27" spans="1:26" ht="24.95" customHeight="1" x14ac:dyDescent="0.25">
      <c r="A27" s="171"/>
      <c r="B27" s="168" t="s">
        <v>218</v>
      </c>
      <c r="C27" s="172" t="s">
        <v>219</v>
      </c>
      <c r="D27" s="168" t="s">
        <v>220</v>
      </c>
      <c r="E27" s="168" t="s">
        <v>145</v>
      </c>
      <c r="F27" s="169">
        <v>12</v>
      </c>
      <c r="G27" s="170"/>
      <c r="H27" s="170"/>
      <c r="I27" s="170">
        <f t="shared" si="0"/>
        <v>0</v>
      </c>
      <c r="J27" s="168">
        <f t="shared" si="1"/>
        <v>42.96</v>
      </c>
      <c r="K27" s="1">
        <f t="shared" si="2"/>
        <v>0</v>
      </c>
      <c r="L27" s="1">
        <f t="shared" si="3"/>
        <v>0</v>
      </c>
      <c r="M27" s="1"/>
      <c r="N27" s="1">
        <v>3.58</v>
      </c>
      <c r="O27" s="1"/>
      <c r="P27" s="167"/>
      <c r="Q27" s="173"/>
      <c r="R27" s="173"/>
      <c r="S27" s="167"/>
      <c r="Z27">
        <v>0</v>
      </c>
    </row>
    <row r="28" spans="1:26" ht="24.95" customHeight="1" x14ac:dyDescent="0.25">
      <c r="A28" s="171"/>
      <c r="B28" s="168" t="s">
        <v>213</v>
      </c>
      <c r="C28" s="172" t="s">
        <v>214</v>
      </c>
      <c r="D28" s="168" t="s">
        <v>215</v>
      </c>
      <c r="E28" s="168" t="s">
        <v>145</v>
      </c>
      <c r="F28" s="169">
        <v>12</v>
      </c>
      <c r="G28" s="170"/>
      <c r="H28" s="170"/>
      <c r="I28" s="170">
        <f t="shared" si="0"/>
        <v>0</v>
      </c>
      <c r="J28" s="168">
        <f t="shared" si="1"/>
        <v>46.92</v>
      </c>
      <c r="K28" s="1">
        <f t="shared" si="2"/>
        <v>0</v>
      </c>
      <c r="L28" s="1">
        <f t="shared" si="3"/>
        <v>0</v>
      </c>
      <c r="M28" s="1"/>
      <c r="N28" s="1">
        <v>3.91</v>
      </c>
      <c r="O28" s="1"/>
      <c r="P28" s="167"/>
      <c r="Q28" s="173"/>
      <c r="R28" s="173"/>
      <c r="S28" s="167"/>
      <c r="Z28">
        <v>0</v>
      </c>
    </row>
    <row r="29" spans="1:26" ht="24.95" customHeight="1" x14ac:dyDescent="0.25">
      <c r="A29" s="171"/>
      <c r="B29" s="168" t="s">
        <v>213</v>
      </c>
      <c r="C29" s="172" t="s">
        <v>216</v>
      </c>
      <c r="D29" s="168" t="s">
        <v>217</v>
      </c>
      <c r="E29" s="168" t="s">
        <v>145</v>
      </c>
      <c r="F29" s="169">
        <v>108</v>
      </c>
      <c r="G29" s="170"/>
      <c r="H29" s="170"/>
      <c r="I29" s="170">
        <f t="shared" si="0"/>
        <v>0</v>
      </c>
      <c r="J29" s="168">
        <f t="shared" si="1"/>
        <v>20.52</v>
      </c>
      <c r="K29" s="1">
        <f t="shared" si="2"/>
        <v>0</v>
      </c>
      <c r="L29" s="1">
        <f t="shared" si="3"/>
        <v>0</v>
      </c>
      <c r="M29" s="1"/>
      <c r="N29" s="1">
        <v>0.19</v>
      </c>
      <c r="O29" s="1"/>
      <c r="P29" s="167"/>
      <c r="Q29" s="173"/>
      <c r="R29" s="173"/>
      <c r="S29" s="167"/>
      <c r="Z29">
        <v>0</v>
      </c>
    </row>
    <row r="30" spans="1:26" x14ac:dyDescent="0.25">
      <c r="A30" s="156"/>
      <c r="B30" s="156"/>
      <c r="C30" s="156"/>
      <c r="D30" s="156" t="s">
        <v>72</v>
      </c>
      <c r="E30" s="156"/>
      <c r="F30" s="167"/>
      <c r="G30" s="159">
        <f>ROUND((SUM(L21:L29))/1,2)</f>
        <v>0</v>
      </c>
      <c r="H30" s="159">
        <f>ROUND((SUM(M21:M29))/1,2)</f>
        <v>0</v>
      </c>
      <c r="I30" s="159">
        <f>ROUND((SUM(I21:I29))/1,2)</f>
        <v>0</v>
      </c>
      <c r="J30" s="156"/>
      <c r="K30" s="156"/>
      <c r="L30" s="156">
        <f>ROUND((SUM(L21:L29))/1,2)</f>
        <v>0</v>
      </c>
      <c r="M30" s="156">
        <f>ROUND((SUM(M21:M29))/1,2)</f>
        <v>0</v>
      </c>
      <c r="N30" s="156"/>
      <c r="O30" s="156"/>
      <c r="P30" s="174">
        <f>ROUND((SUM(P21:P29))/1,2)</f>
        <v>0</v>
      </c>
      <c r="Q30" s="153"/>
      <c r="R30" s="153"/>
      <c r="S30" s="174">
        <f>ROUND((SUM(S21:S29))/1,2)</f>
        <v>12</v>
      </c>
      <c r="T30" s="153"/>
      <c r="U30" s="153"/>
      <c r="V30" s="153"/>
      <c r="W30" s="153"/>
      <c r="X30" s="153"/>
      <c r="Y30" s="153"/>
      <c r="Z30" s="153"/>
    </row>
    <row r="31" spans="1:26" x14ac:dyDescent="0.25">
      <c r="A31" s="1"/>
      <c r="B31" s="1"/>
      <c r="C31" s="1"/>
      <c r="D31" s="1"/>
      <c r="E31" s="1"/>
      <c r="F31" s="163"/>
      <c r="G31" s="149"/>
      <c r="H31" s="149"/>
      <c r="I31" s="149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56"/>
      <c r="B32" s="156"/>
      <c r="C32" s="156"/>
      <c r="D32" s="156" t="s">
        <v>73</v>
      </c>
      <c r="E32" s="156"/>
      <c r="F32" s="167"/>
      <c r="G32" s="157"/>
      <c r="H32" s="157"/>
      <c r="I32" s="157"/>
      <c r="J32" s="156"/>
      <c r="K32" s="156"/>
      <c r="L32" s="156"/>
      <c r="M32" s="156"/>
      <c r="N32" s="156"/>
      <c r="O32" s="156"/>
      <c r="P32" s="156"/>
      <c r="Q32" s="153"/>
      <c r="R32" s="153"/>
      <c r="S32" s="156"/>
      <c r="T32" s="153"/>
      <c r="U32" s="153"/>
      <c r="V32" s="153"/>
      <c r="W32" s="153"/>
      <c r="X32" s="153"/>
      <c r="Y32" s="153"/>
      <c r="Z32" s="153"/>
    </row>
    <row r="33" spans="1:26" ht="24.95" customHeight="1" x14ac:dyDescent="0.25">
      <c r="A33" s="171"/>
      <c r="B33" s="168" t="s">
        <v>115</v>
      </c>
      <c r="C33" s="172" t="s">
        <v>143</v>
      </c>
      <c r="D33" s="168" t="s">
        <v>144</v>
      </c>
      <c r="E33" s="168" t="s">
        <v>145</v>
      </c>
      <c r="F33" s="169">
        <v>3.44759819727288</v>
      </c>
      <c r="G33" s="170"/>
      <c r="H33" s="170"/>
      <c r="I33" s="170">
        <f>ROUND(F33*(G33+H33),2)</f>
        <v>0</v>
      </c>
      <c r="J33" s="168">
        <f>ROUND(F33*(N33),2)</f>
        <v>65.81</v>
      </c>
      <c r="K33" s="1">
        <f>ROUND(F33*(O33),2)</f>
        <v>0</v>
      </c>
      <c r="L33" s="1">
        <f>ROUND(F33*(G33),2)</f>
        <v>0</v>
      </c>
      <c r="M33" s="1"/>
      <c r="N33" s="1">
        <v>19.09</v>
      </c>
      <c r="O33" s="1"/>
      <c r="P33" s="167"/>
      <c r="Q33" s="173"/>
      <c r="R33" s="173"/>
      <c r="S33" s="167"/>
      <c r="Z33">
        <v>0</v>
      </c>
    </row>
    <row r="34" spans="1:26" x14ac:dyDescent="0.25">
      <c r="A34" s="156"/>
      <c r="B34" s="156"/>
      <c r="C34" s="156"/>
      <c r="D34" s="156" t="s">
        <v>73</v>
      </c>
      <c r="E34" s="156"/>
      <c r="F34" s="167"/>
      <c r="G34" s="159">
        <f>ROUND((SUM(L32:L33))/1,2)</f>
        <v>0</v>
      </c>
      <c r="H34" s="159">
        <f>ROUND((SUM(M32:M33))/1,2)</f>
        <v>0</v>
      </c>
      <c r="I34" s="159">
        <f>ROUND((SUM(I32:I33))/1,2)</f>
        <v>0</v>
      </c>
      <c r="J34" s="156"/>
      <c r="K34" s="156"/>
      <c r="L34" s="156">
        <f>ROUND((SUM(L32:L33))/1,2)</f>
        <v>0</v>
      </c>
      <c r="M34" s="156">
        <f>ROUND((SUM(M32:M33))/1,2)</f>
        <v>0</v>
      </c>
      <c r="N34" s="156"/>
      <c r="O34" s="156"/>
      <c r="P34" s="174">
        <f>ROUND((SUM(P32:P33))/1,2)</f>
        <v>0</v>
      </c>
      <c r="Q34" s="153"/>
      <c r="R34" s="153"/>
      <c r="S34" s="174">
        <f>ROUND((SUM(S32:S33))/1,2)</f>
        <v>0</v>
      </c>
      <c r="T34" s="153"/>
      <c r="U34" s="153"/>
      <c r="V34" s="153"/>
      <c r="W34" s="153"/>
      <c r="X34" s="153"/>
      <c r="Y34" s="153"/>
      <c r="Z34" s="153"/>
    </row>
    <row r="35" spans="1:26" x14ac:dyDescent="0.25">
      <c r="A35" s="1"/>
      <c r="B35" s="1"/>
      <c r="C35" s="1"/>
      <c r="D35" s="1"/>
      <c r="E35" s="1"/>
      <c r="F35" s="163"/>
      <c r="G35" s="149"/>
      <c r="H35" s="149"/>
      <c r="I35" s="149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56"/>
      <c r="B36" s="156"/>
      <c r="C36" s="156"/>
      <c r="D36" s="2" t="s">
        <v>69</v>
      </c>
      <c r="E36" s="156"/>
      <c r="F36" s="167"/>
      <c r="G36" s="159">
        <f>ROUND((SUM(L9:L35))/2,2)</f>
        <v>0</v>
      </c>
      <c r="H36" s="159">
        <f>ROUND((SUM(M9:M35))/2,2)</f>
        <v>0</v>
      </c>
      <c r="I36" s="159">
        <f>ROUND((SUM(I9:I35))/2,2)</f>
        <v>0</v>
      </c>
      <c r="J36" s="157"/>
      <c r="K36" s="156"/>
      <c r="L36" s="157">
        <f>ROUND((SUM(L9:L35))/2,2)</f>
        <v>0</v>
      </c>
      <c r="M36" s="157">
        <f>ROUND((SUM(M9:M35))/2,2)</f>
        <v>0</v>
      </c>
      <c r="N36" s="156"/>
      <c r="O36" s="156"/>
      <c r="P36" s="174">
        <f>ROUND((SUM(P9:P35))/2,2)</f>
        <v>3.45</v>
      </c>
      <c r="S36" s="174">
        <f>ROUND((SUM(S9:S35))/2,2)</f>
        <v>12</v>
      </c>
    </row>
    <row r="37" spans="1:26" x14ac:dyDescent="0.25">
      <c r="A37" s="1"/>
      <c r="B37" s="1"/>
      <c r="C37" s="1"/>
      <c r="D37" s="1"/>
      <c r="E37" s="1"/>
      <c r="F37" s="163"/>
      <c r="G37" s="149"/>
      <c r="H37" s="149"/>
      <c r="I37" s="149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56"/>
      <c r="B38" s="156"/>
      <c r="C38" s="156"/>
      <c r="D38" s="2" t="s">
        <v>74</v>
      </c>
      <c r="E38" s="156"/>
      <c r="F38" s="167"/>
      <c r="G38" s="157"/>
      <c r="H38" s="157"/>
      <c r="I38" s="157"/>
      <c r="J38" s="156"/>
      <c r="K38" s="156"/>
      <c r="L38" s="156"/>
      <c r="M38" s="156"/>
      <c r="N38" s="156"/>
      <c r="O38" s="156"/>
      <c r="P38" s="156"/>
      <c r="Q38" s="153"/>
      <c r="R38" s="153"/>
      <c r="S38" s="156"/>
      <c r="T38" s="153"/>
      <c r="U38" s="153"/>
      <c r="V38" s="153"/>
      <c r="W38" s="153"/>
      <c r="X38" s="153"/>
      <c r="Y38" s="153"/>
      <c r="Z38" s="153"/>
    </row>
    <row r="39" spans="1:26" x14ac:dyDescent="0.25">
      <c r="A39" s="156"/>
      <c r="B39" s="156"/>
      <c r="C39" s="156"/>
      <c r="D39" s="156" t="s">
        <v>324</v>
      </c>
      <c r="E39" s="156"/>
      <c r="F39" s="167"/>
      <c r="G39" s="157"/>
      <c r="H39" s="157"/>
      <c r="I39" s="157"/>
      <c r="J39" s="156"/>
      <c r="K39" s="156"/>
      <c r="L39" s="156"/>
      <c r="M39" s="156"/>
      <c r="N39" s="156"/>
      <c r="O39" s="156"/>
      <c r="P39" s="156"/>
      <c r="Q39" s="153"/>
      <c r="R39" s="153"/>
      <c r="S39" s="156"/>
      <c r="T39" s="153"/>
      <c r="U39" s="153"/>
      <c r="V39" s="153"/>
      <c r="W39" s="153"/>
      <c r="X39" s="153"/>
      <c r="Y39" s="153"/>
      <c r="Z39" s="153"/>
    </row>
    <row r="40" spans="1:26" ht="24.95" customHeight="1" x14ac:dyDescent="0.25">
      <c r="A40" s="171"/>
      <c r="B40" s="168" t="s">
        <v>338</v>
      </c>
      <c r="C40" s="172" t="s">
        <v>339</v>
      </c>
      <c r="D40" s="168" t="s">
        <v>340</v>
      </c>
      <c r="E40" s="168" t="s">
        <v>96</v>
      </c>
      <c r="F40" s="169">
        <v>1006.05</v>
      </c>
      <c r="G40" s="170"/>
      <c r="H40" s="170"/>
      <c r="I40" s="170">
        <f t="shared" ref="I40:I45" si="4">ROUND(F40*(G40+H40),2)</f>
        <v>0</v>
      </c>
      <c r="J40" s="168">
        <f t="shared" ref="J40:J45" si="5">ROUND(F40*(N40),2)</f>
        <v>603.63</v>
      </c>
      <c r="K40" s="1">
        <f t="shared" ref="K40:K45" si="6">ROUND(F40*(O40),2)</f>
        <v>0</v>
      </c>
      <c r="L40" s="1">
        <f>ROUND(F40*(G40),2)</f>
        <v>0</v>
      </c>
      <c r="M40" s="1"/>
      <c r="N40" s="1">
        <v>0.6</v>
      </c>
      <c r="O40" s="1"/>
      <c r="P40" s="167"/>
      <c r="Q40" s="173"/>
      <c r="R40" s="173"/>
      <c r="S40" s="167">
        <f>ROUND(F40*(X40),3)</f>
        <v>6.0359999999999996</v>
      </c>
      <c r="X40">
        <v>6.0000000000000001E-3</v>
      </c>
      <c r="Z40">
        <v>0</v>
      </c>
    </row>
    <row r="41" spans="1:26" ht="24.95" customHeight="1" x14ac:dyDescent="0.25">
      <c r="A41" s="171"/>
      <c r="B41" s="168" t="s">
        <v>338</v>
      </c>
      <c r="C41" s="172" t="s">
        <v>341</v>
      </c>
      <c r="D41" s="168" t="s">
        <v>342</v>
      </c>
      <c r="E41" s="168" t="s">
        <v>96</v>
      </c>
      <c r="F41" s="169">
        <v>1006.05</v>
      </c>
      <c r="G41" s="170"/>
      <c r="H41" s="170"/>
      <c r="I41" s="170">
        <f t="shared" si="4"/>
        <v>0</v>
      </c>
      <c r="J41" s="168">
        <f t="shared" si="5"/>
        <v>70.42</v>
      </c>
      <c r="K41" s="1">
        <f t="shared" si="6"/>
        <v>0</v>
      </c>
      <c r="L41" s="1">
        <f>ROUND(F41*(G41),2)</f>
        <v>0</v>
      </c>
      <c r="M41" s="1"/>
      <c r="N41" s="1">
        <v>7.0000000000000007E-2</v>
      </c>
      <c r="O41" s="1"/>
      <c r="P41" s="167"/>
      <c r="Q41" s="173"/>
      <c r="R41" s="173"/>
      <c r="S41" s="167">
        <f>ROUND(F41*(X41),3)</f>
        <v>6.0359999999999996</v>
      </c>
      <c r="X41">
        <v>6.0000000000000001E-3</v>
      </c>
      <c r="Z41">
        <v>0</v>
      </c>
    </row>
    <row r="42" spans="1:26" ht="24.95" customHeight="1" x14ac:dyDescent="0.25">
      <c r="A42" s="171"/>
      <c r="B42" s="168" t="s">
        <v>146</v>
      </c>
      <c r="C42" s="172" t="s">
        <v>343</v>
      </c>
      <c r="D42" s="168" t="s">
        <v>344</v>
      </c>
      <c r="E42" s="168" t="s">
        <v>145</v>
      </c>
      <c r="F42" s="169">
        <v>12.0726</v>
      </c>
      <c r="G42" s="170"/>
      <c r="H42" s="170"/>
      <c r="I42" s="170">
        <f t="shared" si="4"/>
        <v>0</v>
      </c>
      <c r="J42" s="168">
        <f t="shared" si="5"/>
        <v>678.48</v>
      </c>
      <c r="K42" s="1">
        <f t="shared" si="6"/>
        <v>0</v>
      </c>
      <c r="L42" s="1">
        <f>ROUND(F42*(G42),2)</f>
        <v>0</v>
      </c>
      <c r="M42" s="1"/>
      <c r="N42" s="1">
        <v>56.2</v>
      </c>
      <c r="O42" s="1"/>
      <c r="P42" s="167"/>
      <c r="Q42" s="173"/>
      <c r="R42" s="173"/>
      <c r="S42" s="167"/>
      <c r="Z42">
        <v>0</v>
      </c>
    </row>
    <row r="43" spans="1:26" ht="24.95" customHeight="1" x14ac:dyDescent="0.25">
      <c r="A43" s="171"/>
      <c r="B43" s="168" t="s">
        <v>345</v>
      </c>
      <c r="C43" s="172" t="s">
        <v>346</v>
      </c>
      <c r="D43" s="168" t="s">
        <v>347</v>
      </c>
      <c r="E43" s="168" t="s">
        <v>128</v>
      </c>
      <c r="F43" s="169">
        <v>116.38333333333334</v>
      </c>
      <c r="G43" s="170"/>
      <c r="H43" s="170"/>
      <c r="I43" s="170">
        <f t="shared" si="4"/>
        <v>0</v>
      </c>
      <c r="J43" s="168">
        <f t="shared" si="5"/>
        <v>819.34</v>
      </c>
      <c r="K43" s="1">
        <f t="shared" si="6"/>
        <v>0</v>
      </c>
      <c r="L43" s="1">
        <f>ROUND(F43*(G43),2)</f>
        <v>0</v>
      </c>
      <c r="M43" s="1"/>
      <c r="N43" s="1">
        <v>7.04</v>
      </c>
      <c r="O43" s="1"/>
      <c r="P43" s="167">
        <f>ROUND(F43*(R43),3)</f>
        <v>3.0000000000000001E-3</v>
      </c>
      <c r="Q43" s="173"/>
      <c r="R43" s="173">
        <v>3.0000000000000001E-5</v>
      </c>
      <c r="S43" s="167"/>
      <c r="Z43">
        <v>0</v>
      </c>
    </row>
    <row r="44" spans="1:26" ht="24.95" customHeight="1" x14ac:dyDescent="0.25">
      <c r="A44" s="171"/>
      <c r="B44" s="168" t="s">
        <v>348</v>
      </c>
      <c r="C44" s="172" t="s">
        <v>349</v>
      </c>
      <c r="D44" s="168" t="s">
        <v>350</v>
      </c>
      <c r="E44" s="168" t="s">
        <v>96</v>
      </c>
      <c r="F44" s="169">
        <v>38.406500000000001</v>
      </c>
      <c r="G44" s="170"/>
      <c r="H44" s="170"/>
      <c r="I44" s="170">
        <f t="shared" si="4"/>
        <v>0</v>
      </c>
      <c r="J44" s="168">
        <f t="shared" si="5"/>
        <v>479.31</v>
      </c>
      <c r="K44" s="1">
        <f t="shared" si="6"/>
        <v>0</v>
      </c>
      <c r="L44" s="1"/>
      <c r="M44" s="1">
        <f>ROUND(F44*(H44),2)</f>
        <v>0</v>
      </c>
      <c r="N44" s="1">
        <v>12.48</v>
      </c>
      <c r="O44" s="1"/>
      <c r="P44" s="167">
        <f>ROUND(F44*(R44),3)</f>
        <v>0.49199999999999999</v>
      </c>
      <c r="Q44" s="173"/>
      <c r="R44" s="173">
        <v>1.2800000000000001E-2</v>
      </c>
      <c r="S44" s="167"/>
      <c r="Z44">
        <v>0</v>
      </c>
    </row>
    <row r="45" spans="1:26" ht="24.95" customHeight="1" x14ac:dyDescent="0.25">
      <c r="A45" s="171"/>
      <c r="B45" s="168" t="s">
        <v>345</v>
      </c>
      <c r="C45" s="172" t="s">
        <v>351</v>
      </c>
      <c r="D45" s="168" t="s">
        <v>352</v>
      </c>
      <c r="E45" s="168" t="s">
        <v>145</v>
      </c>
      <c r="F45" s="169">
        <v>0.49509470000000005</v>
      </c>
      <c r="G45" s="170"/>
      <c r="H45" s="170"/>
      <c r="I45" s="170">
        <f t="shared" si="4"/>
        <v>0</v>
      </c>
      <c r="J45" s="168">
        <f t="shared" si="5"/>
        <v>15.12</v>
      </c>
      <c r="K45" s="1">
        <f t="shared" si="6"/>
        <v>0</v>
      </c>
      <c r="L45" s="1">
        <f>ROUND(F45*(G45),2)</f>
        <v>0</v>
      </c>
      <c r="M45" s="1"/>
      <c r="N45" s="1">
        <v>30.53</v>
      </c>
      <c r="O45" s="1"/>
      <c r="P45" s="167"/>
      <c r="Q45" s="173"/>
      <c r="R45" s="173"/>
      <c r="S45" s="167"/>
      <c r="Z45">
        <v>0</v>
      </c>
    </row>
    <row r="46" spans="1:26" x14ac:dyDescent="0.25">
      <c r="A46" s="156"/>
      <c r="B46" s="156"/>
      <c r="C46" s="156"/>
      <c r="D46" s="156" t="s">
        <v>324</v>
      </c>
      <c r="E46" s="156"/>
      <c r="F46" s="167"/>
      <c r="G46" s="159">
        <f>ROUND((SUM(L39:L45))/1,2)</f>
        <v>0</v>
      </c>
      <c r="H46" s="159">
        <f>ROUND((SUM(M39:M45))/1,2)</f>
        <v>0</v>
      </c>
      <c r="I46" s="159">
        <f>ROUND((SUM(I39:I45))/1,2)</f>
        <v>0</v>
      </c>
      <c r="J46" s="156"/>
      <c r="K46" s="156"/>
      <c r="L46" s="156">
        <f>ROUND((SUM(L39:L45))/1,2)</f>
        <v>0</v>
      </c>
      <c r="M46" s="156">
        <f>ROUND((SUM(M39:M45))/1,2)</f>
        <v>0</v>
      </c>
      <c r="N46" s="156"/>
      <c r="O46" s="156"/>
      <c r="P46" s="174">
        <f>ROUND((SUM(P39:P45))/1,2)</f>
        <v>0.5</v>
      </c>
      <c r="Q46" s="153"/>
      <c r="R46" s="153"/>
      <c r="S46" s="174">
        <f>ROUND((SUM(S39:S45))/1,2)</f>
        <v>12.07</v>
      </c>
      <c r="T46" s="153"/>
      <c r="U46" s="153"/>
      <c r="V46" s="153"/>
      <c r="W46" s="153"/>
      <c r="X46" s="153"/>
      <c r="Y46" s="153"/>
      <c r="Z46" s="153"/>
    </row>
    <row r="47" spans="1:26" x14ac:dyDescent="0.25">
      <c r="A47" s="1"/>
      <c r="B47" s="1"/>
      <c r="C47" s="1"/>
      <c r="D47" s="1"/>
      <c r="E47" s="1"/>
      <c r="F47" s="163"/>
      <c r="G47" s="149"/>
      <c r="H47" s="149"/>
      <c r="I47" s="149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6"/>
      <c r="B48" s="156"/>
      <c r="C48" s="156"/>
      <c r="D48" s="156" t="s">
        <v>76</v>
      </c>
      <c r="E48" s="156"/>
      <c r="F48" s="167"/>
      <c r="G48" s="157"/>
      <c r="H48" s="157"/>
      <c r="I48" s="157"/>
      <c r="J48" s="156"/>
      <c r="K48" s="156"/>
      <c r="L48" s="156"/>
      <c r="M48" s="156"/>
      <c r="N48" s="156"/>
      <c r="O48" s="156"/>
      <c r="P48" s="156"/>
      <c r="Q48" s="153"/>
      <c r="R48" s="153"/>
      <c r="S48" s="156"/>
      <c r="T48" s="153"/>
      <c r="U48" s="153"/>
      <c r="V48" s="153"/>
      <c r="W48" s="153"/>
      <c r="X48" s="153"/>
      <c r="Y48" s="153"/>
      <c r="Z48" s="153"/>
    </row>
    <row r="49" spans="1:26" ht="24.95" customHeight="1" x14ac:dyDescent="0.25">
      <c r="A49" s="171"/>
      <c r="B49" s="168" t="s">
        <v>150</v>
      </c>
      <c r="C49" s="172" t="s">
        <v>155</v>
      </c>
      <c r="D49" s="168" t="s">
        <v>156</v>
      </c>
      <c r="E49" s="168" t="s">
        <v>145</v>
      </c>
      <c r="F49" s="169">
        <v>2.7141082560000003</v>
      </c>
      <c r="G49" s="170"/>
      <c r="H49" s="170"/>
      <c r="I49" s="170">
        <f t="shared" ref="I49:I54" si="7">ROUND(F49*(G49+H49),2)</f>
        <v>0</v>
      </c>
      <c r="J49" s="168">
        <f t="shared" ref="J49:J54" si="8">ROUND(F49*(N49),2)</f>
        <v>119.8</v>
      </c>
      <c r="K49" s="1">
        <f t="shared" ref="K49:K54" si="9">ROUND(F49*(O49),2)</f>
        <v>0</v>
      </c>
      <c r="L49" s="1">
        <f>ROUND(F49*(G49),2)</f>
        <v>0</v>
      </c>
      <c r="M49" s="1"/>
      <c r="N49" s="1">
        <v>44.14</v>
      </c>
      <c r="O49" s="1"/>
      <c r="P49" s="167"/>
      <c r="Q49" s="173"/>
      <c r="R49" s="173"/>
      <c r="S49" s="167"/>
      <c r="Z49">
        <v>0</v>
      </c>
    </row>
    <row r="50" spans="1:26" ht="24.95" customHeight="1" x14ac:dyDescent="0.25">
      <c r="A50" s="171"/>
      <c r="B50" s="168" t="s">
        <v>150</v>
      </c>
      <c r="C50" s="172" t="s">
        <v>353</v>
      </c>
      <c r="D50" s="168" t="s">
        <v>354</v>
      </c>
      <c r="E50" s="168" t="s">
        <v>128</v>
      </c>
      <c r="F50" s="169">
        <v>237.25</v>
      </c>
      <c r="G50" s="170"/>
      <c r="H50" s="170"/>
      <c r="I50" s="170">
        <f t="shared" si="7"/>
        <v>0</v>
      </c>
      <c r="J50" s="168">
        <f t="shared" si="8"/>
        <v>1119.82</v>
      </c>
      <c r="K50" s="1">
        <f t="shared" si="9"/>
        <v>0</v>
      </c>
      <c r="L50" s="1">
        <f>ROUND(F50*(G50),2)</f>
        <v>0</v>
      </c>
      <c r="M50" s="1"/>
      <c r="N50" s="1">
        <v>4.72</v>
      </c>
      <c r="O50" s="1"/>
      <c r="P50" s="167">
        <f>ROUND(F50*(R50),3)</f>
        <v>0.23499999999999999</v>
      </c>
      <c r="Q50" s="173"/>
      <c r="R50" s="173">
        <v>9.8999999999999999E-4</v>
      </c>
      <c r="S50" s="167"/>
      <c r="Z50">
        <v>0</v>
      </c>
    </row>
    <row r="51" spans="1:26" ht="24.95" customHeight="1" x14ac:dyDescent="0.25">
      <c r="A51" s="171"/>
      <c r="B51" s="168" t="s">
        <v>150</v>
      </c>
      <c r="C51" s="172" t="s">
        <v>355</v>
      </c>
      <c r="D51" s="168" t="s">
        <v>356</v>
      </c>
      <c r="E51" s="168" t="s">
        <v>128</v>
      </c>
      <c r="F51" s="169">
        <v>141.16</v>
      </c>
      <c r="G51" s="170"/>
      <c r="H51" s="170"/>
      <c r="I51" s="170">
        <f t="shared" si="7"/>
        <v>0</v>
      </c>
      <c r="J51" s="168">
        <f t="shared" si="8"/>
        <v>868.13</v>
      </c>
      <c r="K51" s="1">
        <f t="shared" si="9"/>
        <v>0</v>
      </c>
      <c r="L51" s="1">
        <f>ROUND(F51*(G51),2)</f>
        <v>0</v>
      </c>
      <c r="M51" s="1"/>
      <c r="N51" s="1">
        <v>6.15</v>
      </c>
      <c r="O51" s="1"/>
      <c r="P51" s="167">
        <f>ROUND(F51*(R51),3)</f>
        <v>0.14000000000000001</v>
      </c>
      <c r="Q51" s="173"/>
      <c r="R51" s="173">
        <v>9.8999999999999999E-4</v>
      </c>
      <c r="S51" s="167"/>
      <c r="Z51">
        <v>0</v>
      </c>
    </row>
    <row r="52" spans="1:26" ht="24.95" customHeight="1" x14ac:dyDescent="0.25">
      <c r="A52" s="171"/>
      <c r="B52" s="168" t="s">
        <v>348</v>
      </c>
      <c r="C52" s="172" t="s">
        <v>357</v>
      </c>
      <c r="D52" s="168" t="s">
        <v>358</v>
      </c>
      <c r="E52" s="168" t="s">
        <v>90</v>
      </c>
      <c r="F52" s="169">
        <v>4.0346261999999999</v>
      </c>
      <c r="G52" s="170"/>
      <c r="H52" s="170"/>
      <c r="I52" s="170">
        <f t="shared" si="7"/>
        <v>0</v>
      </c>
      <c r="J52" s="168">
        <f t="shared" si="8"/>
        <v>658.29</v>
      </c>
      <c r="K52" s="1">
        <f t="shared" si="9"/>
        <v>0</v>
      </c>
      <c r="L52" s="1"/>
      <c r="M52" s="1">
        <f>ROUND(F52*(H52),2)</f>
        <v>0</v>
      </c>
      <c r="N52" s="1">
        <v>163.16</v>
      </c>
      <c r="O52" s="1"/>
      <c r="P52" s="167">
        <f>ROUND(F52*(R52),3)</f>
        <v>2.2189999999999999</v>
      </c>
      <c r="Q52" s="173"/>
      <c r="R52" s="173">
        <v>0.55000000000000004</v>
      </c>
      <c r="S52" s="167"/>
      <c r="Z52">
        <v>0</v>
      </c>
    </row>
    <row r="53" spans="1:26" ht="24.95" customHeight="1" x14ac:dyDescent="0.25">
      <c r="A53" s="171"/>
      <c r="B53" s="168" t="s">
        <v>150</v>
      </c>
      <c r="C53" s="172" t="s">
        <v>359</v>
      </c>
      <c r="D53" s="168" t="s">
        <v>360</v>
      </c>
      <c r="E53" s="168" t="s">
        <v>90</v>
      </c>
      <c r="F53" s="169">
        <v>4.0350000000000001</v>
      </c>
      <c r="G53" s="170"/>
      <c r="H53" s="170"/>
      <c r="I53" s="170">
        <f t="shared" si="7"/>
        <v>0</v>
      </c>
      <c r="J53" s="168">
        <f t="shared" si="8"/>
        <v>114.35</v>
      </c>
      <c r="K53" s="1">
        <f t="shared" si="9"/>
        <v>0</v>
      </c>
      <c r="L53" s="1">
        <f>ROUND(F53*(G53),2)</f>
        <v>0</v>
      </c>
      <c r="M53" s="1"/>
      <c r="N53" s="1">
        <v>28.34</v>
      </c>
      <c r="O53" s="1"/>
      <c r="P53" s="167">
        <f>ROUND(F53*(R53),3)</f>
        <v>9.5000000000000001E-2</v>
      </c>
      <c r="Q53" s="173"/>
      <c r="R53" s="173">
        <v>2.3550000000000001E-2</v>
      </c>
      <c r="S53" s="167"/>
      <c r="Z53">
        <v>0</v>
      </c>
    </row>
    <row r="54" spans="1:26" ht="35.1" customHeight="1" x14ac:dyDescent="0.25">
      <c r="A54" s="171"/>
      <c r="B54" s="168" t="s">
        <v>361</v>
      </c>
      <c r="C54" s="172" t="s">
        <v>362</v>
      </c>
      <c r="D54" s="168" t="s">
        <v>363</v>
      </c>
      <c r="E54" s="168" t="s">
        <v>96</v>
      </c>
      <c r="F54" s="169">
        <v>154</v>
      </c>
      <c r="G54" s="170"/>
      <c r="H54" s="170"/>
      <c r="I54" s="170">
        <f t="shared" si="7"/>
        <v>0</v>
      </c>
      <c r="J54" s="168">
        <f t="shared" si="8"/>
        <v>1452.22</v>
      </c>
      <c r="K54" s="1">
        <f t="shared" si="9"/>
        <v>0</v>
      </c>
      <c r="L54" s="1">
        <f>ROUND(F54*(G54),2)</f>
        <v>0</v>
      </c>
      <c r="M54" s="1"/>
      <c r="N54" s="1">
        <v>9.43</v>
      </c>
      <c r="O54" s="1"/>
      <c r="P54" s="167">
        <f>ROUND(F54*(R54),3)</f>
        <v>2.5000000000000001E-2</v>
      </c>
      <c r="Q54" s="173"/>
      <c r="R54" s="173">
        <v>1.65024E-4</v>
      </c>
      <c r="S54" s="167"/>
      <c r="Z54">
        <v>0</v>
      </c>
    </row>
    <row r="55" spans="1:26" x14ac:dyDescent="0.25">
      <c r="A55" s="156"/>
      <c r="B55" s="156"/>
      <c r="C55" s="156"/>
      <c r="D55" s="156" t="s">
        <v>76</v>
      </c>
      <c r="E55" s="156"/>
      <c r="F55" s="167"/>
      <c r="G55" s="159">
        <f>ROUND((SUM(L48:L54))/1,2)</f>
        <v>0</v>
      </c>
      <c r="H55" s="159">
        <f>ROUND((SUM(M48:M54))/1,2)</f>
        <v>0</v>
      </c>
      <c r="I55" s="159">
        <f>ROUND((SUM(I48:I54))/1,2)</f>
        <v>0</v>
      </c>
      <c r="J55" s="156"/>
      <c r="K55" s="156"/>
      <c r="L55" s="156">
        <f>ROUND((SUM(L48:L54))/1,2)</f>
        <v>0</v>
      </c>
      <c r="M55" s="156">
        <f>ROUND((SUM(M48:M54))/1,2)</f>
        <v>0</v>
      </c>
      <c r="N55" s="156"/>
      <c r="O55" s="156"/>
      <c r="P55" s="174">
        <f>ROUND((SUM(P48:P54))/1,2)</f>
        <v>2.71</v>
      </c>
      <c r="Q55" s="153"/>
      <c r="R55" s="153"/>
      <c r="S55" s="174">
        <f>ROUND((SUM(S48:S54))/1,2)</f>
        <v>0</v>
      </c>
      <c r="T55" s="153"/>
      <c r="U55" s="153"/>
      <c r="V55" s="153"/>
      <c r="W55" s="153"/>
      <c r="X55" s="153"/>
      <c r="Y55" s="153"/>
      <c r="Z55" s="153"/>
    </row>
    <row r="56" spans="1:26" x14ac:dyDescent="0.25">
      <c r="A56" s="1"/>
      <c r="B56" s="1"/>
      <c r="C56" s="1"/>
      <c r="D56" s="1"/>
      <c r="E56" s="1"/>
      <c r="F56" s="163"/>
      <c r="G56" s="149"/>
      <c r="H56" s="149"/>
      <c r="I56" s="149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56"/>
      <c r="B57" s="156"/>
      <c r="C57" s="156"/>
      <c r="D57" s="156" t="s">
        <v>168</v>
      </c>
      <c r="E57" s="156"/>
      <c r="F57" s="167"/>
      <c r="G57" s="157"/>
      <c r="H57" s="157"/>
      <c r="I57" s="157"/>
      <c r="J57" s="156"/>
      <c r="K57" s="156"/>
      <c r="L57" s="156"/>
      <c r="M57" s="156"/>
      <c r="N57" s="156"/>
      <c r="O57" s="156"/>
      <c r="P57" s="156"/>
      <c r="Q57" s="153"/>
      <c r="R57" s="153"/>
      <c r="S57" s="156"/>
      <c r="T57" s="153"/>
      <c r="U57" s="153"/>
      <c r="V57" s="153"/>
      <c r="W57" s="153"/>
      <c r="X57" s="153"/>
      <c r="Y57" s="153"/>
      <c r="Z57" s="153"/>
    </row>
    <row r="58" spans="1:26" ht="24.95" customHeight="1" x14ac:dyDescent="0.25">
      <c r="A58" s="171"/>
      <c r="B58" s="168" t="s">
        <v>230</v>
      </c>
      <c r="C58" s="172" t="s">
        <v>364</v>
      </c>
      <c r="D58" s="168" t="s">
        <v>365</v>
      </c>
      <c r="E58" s="168" t="s">
        <v>96</v>
      </c>
      <c r="F58" s="169">
        <v>742.65</v>
      </c>
      <c r="G58" s="170"/>
      <c r="H58" s="170"/>
      <c r="I58" s="170">
        <f t="shared" ref="I58:I73" si="10">ROUND(F58*(G58+H58),2)</f>
        <v>0</v>
      </c>
      <c r="J58" s="168">
        <f t="shared" ref="J58:J73" si="11">ROUND(F58*(N58),2)</f>
        <v>1032.28</v>
      </c>
      <c r="K58" s="1">
        <f t="shared" ref="K58:K73" si="12">ROUND(F58*(O58),2)</f>
        <v>0</v>
      </c>
      <c r="L58" s="1">
        <f t="shared" ref="L58:L73" si="13">ROUND(F58*(G58),2)</f>
        <v>0</v>
      </c>
      <c r="M58" s="1"/>
      <c r="N58" s="1">
        <v>1.3900000000000001</v>
      </c>
      <c r="O58" s="1"/>
      <c r="P58" s="167"/>
      <c r="Q58" s="173"/>
      <c r="R58" s="173"/>
      <c r="S58" s="167">
        <f t="shared" ref="S58:S65" si="14">ROUND(F58*(X58),3)</f>
        <v>5.577</v>
      </c>
      <c r="X58">
        <v>7.5100000000000002E-3</v>
      </c>
      <c r="Z58">
        <v>0</v>
      </c>
    </row>
    <row r="59" spans="1:26" ht="24.95" customHeight="1" x14ac:dyDescent="0.25">
      <c r="A59" s="171"/>
      <c r="B59" s="168" t="s">
        <v>230</v>
      </c>
      <c r="C59" s="172" t="s">
        <v>366</v>
      </c>
      <c r="D59" s="168" t="s">
        <v>367</v>
      </c>
      <c r="E59" s="168" t="s">
        <v>96</v>
      </c>
      <c r="F59" s="169">
        <v>8.1</v>
      </c>
      <c r="G59" s="170"/>
      <c r="H59" s="170"/>
      <c r="I59" s="170">
        <f t="shared" si="10"/>
        <v>0</v>
      </c>
      <c r="J59" s="168">
        <f t="shared" si="11"/>
        <v>8.1</v>
      </c>
      <c r="K59" s="1">
        <f t="shared" si="12"/>
        <v>0</v>
      </c>
      <c r="L59" s="1">
        <f t="shared" si="13"/>
        <v>0</v>
      </c>
      <c r="M59" s="1"/>
      <c r="N59" s="1">
        <v>1</v>
      </c>
      <c r="O59" s="1"/>
      <c r="P59" s="167"/>
      <c r="Q59" s="173"/>
      <c r="R59" s="173"/>
      <c r="S59" s="167">
        <f t="shared" si="14"/>
        <v>5.8999999999999997E-2</v>
      </c>
      <c r="X59">
        <v>7.3200000000000001E-3</v>
      </c>
      <c r="Z59">
        <v>0</v>
      </c>
    </row>
    <row r="60" spans="1:26" ht="24.95" customHeight="1" x14ac:dyDescent="0.25">
      <c r="A60" s="171"/>
      <c r="B60" s="168" t="s">
        <v>230</v>
      </c>
      <c r="C60" s="172" t="s">
        <v>368</v>
      </c>
      <c r="D60" s="168" t="s">
        <v>369</v>
      </c>
      <c r="E60" s="168" t="s">
        <v>128</v>
      </c>
      <c r="F60" s="169">
        <v>70.400000000000006</v>
      </c>
      <c r="G60" s="170"/>
      <c r="H60" s="170"/>
      <c r="I60" s="170">
        <f t="shared" si="10"/>
        <v>0</v>
      </c>
      <c r="J60" s="168">
        <f t="shared" si="11"/>
        <v>69.7</v>
      </c>
      <c r="K60" s="1">
        <f t="shared" si="12"/>
        <v>0</v>
      </c>
      <c r="L60" s="1">
        <f t="shared" si="13"/>
        <v>0</v>
      </c>
      <c r="M60" s="1"/>
      <c r="N60" s="1">
        <v>0.99</v>
      </c>
      <c r="O60" s="1"/>
      <c r="P60" s="167"/>
      <c r="Q60" s="173"/>
      <c r="R60" s="173"/>
      <c r="S60" s="167">
        <f t="shared" si="14"/>
        <v>0.16200000000000001</v>
      </c>
      <c r="X60">
        <v>2.3E-3</v>
      </c>
      <c r="Z60">
        <v>0</v>
      </c>
    </row>
    <row r="61" spans="1:26" ht="24.95" customHeight="1" x14ac:dyDescent="0.25">
      <c r="A61" s="171"/>
      <c r="B61" s="168" t="s">
        <v>230</v>
      </c>
      <c r="C61" s="172" t="s">
        <v>370</v>
      </c>
      <c r="D61" s="168" t="s">
        <v>371</v>
      </c>
      <c r="E61" s="168" t="s">
        <v>128</v>
      </c>
      <c r="F61" s="169">
        <v>36.199999999999996</v>
      </c>
      <c r="G61" s="170"/>
      <c r="H61" s="170"/>
      <c r="I61" s="170">
        <f t="shared" si="10"/>
        <v>0</v>
      </c>
      <c r="J61" s="168">
        <f t="shared" si="11"/>
        <v>39.82</v>
      </c>
      <c r="K61" s="1">
        <f t="shared" si="12"/>
        <v>0</v>
      </c>
      <c r="L61" s="1">
        <f t="shared" si="13"/>
        <v>0</v>
      </c>
      <c r="M61" s="1"/>
      <c r="N61" s="1">
        <v>1.1000000000000001</v>
      </c>
      <c r="O61" s="1"/>
      <c r="P61" s="167"/>
      <c r="Q61" s="173"/>
      <c r="R61" s="173"/>
      <c r="S61" s="167">
        <f t="shared" si="14"/>
        <v>0.122</v>
      </c>
      <c r="X61">
        <v>3.3700000000000002E-3</v>
      </c>
      <c r="Z61">
        <v>0</v>
      </c>
    </row>
    <row r="62" spans="1:26" ht="24.95" customHeight="1" x14ac:dyDescent="0.25">
      <c r="A62" s="171"/>
      <c r="B62" s="168" t="s">
        <v>230</v>
      </c>
      <c r="C62" s="172" t="s">
        <v>372</v>
      </c>
      <c r="D62" s="168" t="s">
        <v>373</v>
      </c>
      <c r="E62" s="168" t="s">
        <v>149</v>
      </c>
      <c r="F62" s="169">
        <v>68</v>
      </c>
      <c r="G62" s="170"/>
      <c r="H62" s="170"/>
      <c r="I62" s="170">
        <f t="shared" si="10"/>
        <v>0</v>
      </c>
      <c r="J62" s="168">
        <f t="shared" si="11"/>
        <v>36.72</v>
      </c>
      <c r="K62" s="1">
        <f t="shared" si="12"/>
        <v>0</v>
      </c>
      <c r="L62" s="1">
        <f t="shared" si="13"/>
        <v>0</v>
      </c>
      <c r="M62" s="1"/>
      <c r="N62" s="1">
        <v>0.54</v>
      </c>
      <c r="O62" s="1"/>
      <c r="P62" s="167"/>
      <c r="Q62" s="173"/>
      <c r="R62" s="173"/>
      <c r="S62" s="167">
        <f t="shared" si="14"/>
        <v>6.0000000000000001E-3</v>
      </c>
      <c r="X62">
        <v>9.0000000000000006E-5</v>
      </c>
      <c r="Z62">
        <v>0</v>
      </c>
    </row>
    <row r="63" spans="1:26" ht="24.95" customHeight="1" x14ac:dyDescent="0.25">
      <c r="A63" s="171"/>
      <c r="B63" s="168" t="s">
        <v>230</v>
      </c>
      <c r="C63" s="172" t="s">
        <v>374</v>
      </c>
      <c r="D63" s="168" t="s">
        <v>375</v>
      </c>
      <c r="E63" s="168" t="s">
        <v>128</v>
      </c>
      <c r="F63" s="169">
        <v>58.9</v>
      </c>
      <c r="G63" s="170"/>
      <c r="H63" s="170"/>
      <c r="I63" s="170">
        <f t="shared" si="10"/>
        <v>0</v>
      </c>
      <c r="J63" s="168">
        <f t="shared" si="11"/>
        <v>44.18</v>
      </c>
      <c r="K63" s="1">
        <f t="shared" si="12"/>
        <v>0</v>
      </c>
      <c r="L63" s="1">
        <f t="shared" si="13"/>
        <v>0</v>
      </c>
      <c r="M63" s="1"/>
      <c r="N63" s="1">
        <v>0.75</v>
      </c>
      <c r="O63" s="1"/>
      <c r="P63" s="167"/>
      <c r="Q63" s="173"/>
      <c r="R63" s="173"/>
      <c r="S63" s="167">
        <f t="shared" si="14"/>
        <v>0.19800000000000001</v>
      </c>
      <c r="X63">
        <v>3.3600000000000001E-3</v>
      </c>
      <c r="Z63">
        <v>0</v>
      </c>
    </row>
    <row r="64" spans="1:26" ht="24.95" customHeight="1" x14ac:dyDescent="0.25">
      <c r="A64" s="171"/>
      <c r="B64" s="168" t="s">
        <v>230</v>
      </c>
      <c r="C64" s="172" t="s">
        <v>376</v>
      </c>
      <c r="D64" s="168" t="s">
        <v>377</v>
      </c>
      <c r="E64" s="168" t="s">
        <v>149</v>
      </c>
      <c r="F64" s="169">
        <v>7</v>
      </c>
      <c r="G64" s="170"/>
      <c r="H64" s="170"/>
      <c r="I64" s="170">
        <f t="shared" si="10"/>
        <v>0</v>
      </c>
      <c r="J64" s="168">
        <f t="shared" si="11"/>
        <v>7</v>
      </c>
      <c r="K64" s="1">
        <f t="shared" si="12"/>
        <v>0</v>
      </c>
      <c r="L64" s="1">
        <f t="shared" si="13"/>
        <v>0</v>
      </c>
      <c r="M64" s="1"/>
      <c r="N64" s="1">
        <v>1</v>
      </c>
      <c r="O64" s="1"/>
      <c r="P64" s="167"/>
      <c r="Q64" s="173"/>
      <c r="R64" s="173"/>
      <c r="S64" s="167">
        <f t="shared" si="14"/>
        <v>8.0000000000000002E-3</v>
      </c>
      <c r="X64">
        <v>1.15E-3</v>
      </c>
      <c r="Z64">
        <v>0</v>
      </c>
    </row>
    <row r="65" spans="1:26" ht="24.95" customHeight="1" x14ac:dyDescent="0.25">
      <c r="A65" s="171"/>
      <c r="B65" s="168" t="s">
        <v>230</v>
      </c>
      <c r="C65" s="172" t="s">
        <v>378</v>
      </c>
      <c r="D65" s="168" t="s">
        <v>379</v>
      </c>
      <c r="E65" s="168" t="s">
        <v>128</v>
      </c>
      <c r="F65" s="169">
        <v>48.3</v>
      </c>
      <c r="G65" s="170"/>
      <c r="H65" s="170"/>
      <c r="I65" s="170">
        <f t="shared" si="10"/>
        <v>0</v>
      </c>
      <c r="J65" s="168">
        <f t="shared" si="11"/>
        <v>30.43</v>
      </c>
      <c r="K65" s="1">
        <f t="shared" si="12"/>
        <v>0</v>
      </c>
      <c r="L65" s="1">
        <f t="shared" si="13"/>
        <v>0</v>
      </c>
      <c r="M65" s="1"/>
      <c r="N65" s="1">
        <v>0.63</v>
      </c>
      <c r="O65" s="1"/>
      <c r="P65" s="167"/>
      <c r="Q65" s="173"/>
      <c r="R65" s="173"/>
      <c r="S65" s="167">
        <f t="shared" si="14"/>
        <v>0.109</v>
      </c>
      <c r="X65">
        <v>2.2599999999999999E-3</v>
      </c>
      <c r="Z65">
        <v>0</v>
      </c>
    </row>
    <row r="66" spans="1:26" ht="24.95" customHeight="1" x14ac:dyDescent="0.25">
      <c r="A66" s="171"/>
      <c r="B66" s="168" t="s">
        <v>233</v>
      </c>
      <c r="C66" s="172" t="s">
        <v>380</v>
      </c>
      <c r="D66" s="168" t="s">
        <v>381</v>
      </c>
      <c r="E66" s="168" t="s">
        <v>236</v>
      </c>
      <c r="F66" s="169">
        <v>70.400000000000006</v>
      </c>
      <c r="G66" s="170"/>
      <c r="H66" s="170"/>
      <c r="I66" s="170">
        <f t="shared" si="10"/>
        <v>0</v>
      </c>
      <c r="J66" s="168">
        <f t="shared" si="11"/>
        <v>1641.02</v>
      </c>
      <c r="K66" s="1">
        <f t="shared" si="12"/>
        <v>0</v>
      </c>
      <c r="L66" s="1">
        <f t="shared" si="13"/>
        <v>0</v>
      </c>
      <c r="M66" s="1"/>
      <c r="N66" s="1">
        <v>23.31</v>
      </c>
      <c r="O66" s="1"/>
      <c r="P66" s="167">
        <f>ROUND(F66*(R66),3)</f>
        <v>0.26</v>
      </c>
      <c r="Q66" s="173"/>
      <c r="R66" s="173">
        <v>3.7000000000000002E-3</v>
      </c>
      <c r="S66" s="167"/>
      <c r="Z66">
        <v>0</v>
      </c>
    </row>
    <row r="67" spans="1:26" ht="24.95" customHeight="1" x14ac:dyDescent="0.25">
      <c r="A67" s="171"/>
      <c r="B67" s="168" t="s">
        <v>237</v>
      </c>
      <c r="C67" s="172" t="s">
        <v>238</v>
      </c>
      <c r="D67" s="168" t="s">
        <v>239</v>
      </c>
      <c r="E67" s="168" t="s">
        <v>145</v>
      </c>
      <c r="F67" s="169">
        <v>0.62477899999999997</v>
      </c>
      <c r="G67" s="170"/>
      <c r="H67" s="170"/>
      <c r="I67" s="170">
        <f t="shared" si="10"/>
        <v>0</v>
      </c>
      <c r="J67" s="168">
        <f t="shared" si="11"/>
        <v>34.229999999999997</v>
      </c>
      <c r="K67" s="1">
        <f t="shared" si="12"/>
        <v>0</v>
      </c>
      <c r="L67" s="1">
        <f t="shared" si="13"/>
        <v>0</v>
      </c>
      <c r="M67" s="1"/>
      <c r="N67" s="1">
        <v>54.78</v>
      </c>
      <c r="O67" s="1"/>
      <c r="P67" s="167"/>
      <c r="Q67" s="173"/>
      <c r="R67" s="173"/>
      <c r="S67" s="167"/>
      <c r="Z67">
        <v>0</v>
      </c>
    </row>
    <row r="68" spans="1:26" ht="24.95" customHeight="1" x14ac:dyDescent="0.25">
      <c r="A68" s="171"/>
      <c r="B68" s="168" t="s">
        <v>382</v>
      </c>
      <c r="C68" s="172" t="s">
        <v>383</v>
      </c>
      <c r="D68" s="168" t="s">
        <v>384</v>
      </c>
      <c r="E68" s="168" t="s">
        <v>128</v>
      </c>
      <c r="F68" s="169">
        <v>58.9</v>
      </c>
      <c r="G68" s="170"/>
      <c r="H68" s="170"/>
      <c r="I68" s="170">
        <f t="shared" si="10"/>
        <v>0</v>
      </c>
      <c r="J68" s="168">
        <f t="shared" si="11"/>
        <v>830.49</v>
      </c>
      <c r="K68" s="1">
        <f t="shared" si="12"/>
        <v>0</v>
      </c>
      <c r="L68" s="1">
        <f t="shared" si="13"/>
        <v>0</v>
      </c>
      <c r="M68" s="1"/>
      <c r="N68" s="1">
        <v>14.1</v>
      </c>
      <c r="O68" s="1"/>
      <c r="P68" s="167">
        <f t="shared" ref="P68:P73" si="15">ROUND(F68*(R68),3)</f>
        <v>0.159</v>
      </c>
      <c r="Q68" s="173"/>
      <c r="R68" s="173">
        <v>2.7000000000000001E-3</v>
      </c>
      <c r="S68" s="167"/>
      <c r="Z68">
        <v>0</v>
      </c>
    </row>
    <row r="69" spans="1:26" ht="24.95" customHeight="1" x14ac:dyDescent="0.25">
      <c r="A69" s="171"/>
      <c r="B69" s="168" t="s">
        <v>382</v>
      </c>
      <c r="C69" s="172" t="s">
        <v>385</v>
      </c>
      <c r="D69" s="168" t="s">
        <v>386</v>
      </c>
      <c r="E69" s="168" t="s">
        <v>149</v>
      </c>
      <c r="F69" s="169">
        <v>7</v>
      </c>
      <c r="G69" s="170"/>
      <c r="H69" s="170"/>
      <c r="I69" s="170">
        <f t="shared" si="10"/>
        <v>0</v>
      </c>
      <c r="J69" s="168">
        <f t="shared" si="11"/>
        <v>80.569999999999993</v>
      </c>
      <c r="K69" s="1">
        <f t="shared" si="12"/>
        <v>0</v>
      </c>
      <c r="L69" s="1">
        <f t="shared" si="13"/>
        <v>0</v>
      </c>
      <c r="M69" s="1"/>
      <c r="N69" s="1">
        <v>11.51</v>
      </c>
      <c r="O69" s="1"/>
      <c r="P69" s="167">
        <f t="shared" si="15"/>
        <v>7.0000000000000001E-3</v>
      </c>
      <c r="Q69" s="173"/>
      <c r="R69" s="173">
        <v>1E-3</v>
      </c>
      <c r="S69" s="167"/>
      <c r="Z69">
        <v>0</v>
      </c>
    </row>
    <row r="70" spans="1:26" ht="24.95" customHeight="1" x14ac:dyDescent="0.25">
      <c r="A70" s="171"/>
      <c r="B70" s="168" t="s">
        <v>382</v>
      </c>
      <c r="C70" s="172" t="s">
        <v>387</v>
      </c>
      <c r="D70" s="168" t="s">
        <v>388</v>
      </c>
      <c r="E70" s="168" t="s">
        <v>128</v>
      </c>
      <c r="F70" s="169">
        <v>48.3</v>
      </c>
      <c r="G70" s="170"/>
      <c r="H70" s="170"/>
      <c r="I70" s="170">
        <f t="shared" si="10"/>
        <v>0</v>
      </c>
      <c r="J70" s="168">
        <f t="shared" si="11"/>
        <v>743.34</v>
      </c>
      <c r="K70" s="1">
        <f t="shared" si="12"/>
        <v>0</v>
      </c>
      <c r="L70" s="1">
        <f t="shared" si="13"/>
        <v>0</v>
      </c>
      <c r="M70" s="1"/>
      <c r="N70" s="1">
        <v>15.39</v>
      </c>
      <c r="O70" s="1"/>
      <c r="P70" s="167">
        <f t="shared" si="15"/>
        <v>0.13</v>
      </c>
      <c r="Q70" s="173"/>
      <c r="R70" s="173">
        <v>2.6900000000000001E-3</v>
      </c>
      <c r="S70" s="167"/>
      <c r="Z70">
        <v>0</v>
      </c>
    </row>
    <row r="71" spans="1:26" ht="35.1" customHeight="1" x14ac:dyDescent="0.25">
      <c r="A71" s="171"/>
      <c r="B71" s="168" t="s">
        <v>382</v>
      </c>
      <c r="C71" s="172" t="s">
        <v>389</v>
      </c>
      <c r="D71" s="168" t="s">
        <v>390</v>
      </c>
      <c r="E71" s="168" t="s">
        <v>128</v>
      </c>
      <c r="F71" s="169">
        <v>2.8</v>
      </c>
      <c r="G71" s="170"/>
      <c r="H71" s="170"/>
      <c r="I71" s="170">
        <f t="shared" si="10"/>
        <v>0</v>
      </c>
      <c r="J71" s="168">
        <f t="shared" si="11"/>
        <v>82.6</v>
      </c>
      <c r="K71" s="1">
        <f t="shared" si="12"/>
        <v>0</v>
      </c>
      <c r="L71" s="1">
        <f t="shared" si="13"/>
        <v>0</v>
      </c>
      <c r="M71" s="1"/>
      <c r="N71" s="1">
        <v>29.5</v>
      </c>
      <c r="O71" s="1"/>
      <c r="P71" s="167">
        <f t="shared" si="15"/>
        <v>2E-3</v>
      </c>
      <c r="Q71" s="173"/>
      <c r="R71" s="173">
        <v>6.0999999999999997E-4</v>
      </c>
      <c r="S71" s="167"/>
      <c r="Z71">
        <v>0</v>
      </c>
    </row>
    <row r="72" spans="1:26" ht="23.25" x14ac:dyDescent="0.25">
      <c r="A72" s="171"/>
      <c r="B72" s="168" t="s">
        <v>382</v>
      </c>
      <c r="C72" s="172" t="s">
        <v>391</v>
      </c>
      <c r="D72" s="168" t="s">
        <v>392</v>
      </c>
      <c r="E72" s="168" t="s">
        <v>128</v>
      </c>
      <c r="F72" s="169">
        <v>33.4</v>
      </c>
      <c r="G72" s="170"/>
      <c r="H72" s="170"/>
      <c r="I72" s="170">
        <f t="shared" si="10"/>
        <v>0</v>
      </c>
      <c r="J72" s="168">
        <f t="shared" si="11"/>
        <v>718.1</v>
      </c>
      <c r="K72" s="1">
        <f t="shared" si="12"/>
        <v>0</v>
      </c>
      <c r="L72" s="1">
        <f t="shared" si="13"/>
        <v>0</v>
      </c>
      <c r="M72" s="1"/>
      <c r="N72" s="1">
        <v>21.5</v>
      </c>
      <c r="O72" s="1"/>
      <c r="P72" s="167">
        <f t="shared" si="15"/>
        <v>5.0999999999999997E-2</v>
      </c>
      <c r="Q72" s="173"/>
      <c r="R72" s="173">
        <v>1.5299999999999999E-3</v>
      </c>
      <c r="S72" s="167"/>
      <c r="Z72">
        <v>0</v>
      </c>
    </row>
    <row r="73" spans="1:26" ht="23.25" x14ac:dyDescent="0.25">
      <c r="A73" s="171"/>
      <c r="B73" s="168" t="s">
        <v>233</v>
      </c>
      <c r="C73" s="172" t="s">
        <v>393</v>
      </c>
      <c r="D73" s="168" t="s">
        <v>394</v>
      </c>
      <c r="E73" s="168" t="s">
        <v>128</v>
      </c>
      <c r="F73" s="169">
        <v>2.2000000000000002</v>
      </c>
      <c r="G73" s="170"/>
      <c r="H73" s="170"/>
      <c r="I73" s="170">
        <f t="shared" si="10"/>
        <v>0</v>
      </c>
      <c r="J73" s="168">
        <f t="shared" si="11"/>
        <v>55.88</v>
      </c>
      <c r="K73" s="1">
        <f t="shared" si="12"/>
        <v>0</v>
      </c>
      <c r="L73" s="1">
        <f t="shared" si="13"/>
        <v>0</v>
      </c>
      <c r="M73" s="1"/>
      <c r="N73" s="1">
        <v>25.4</v>
      </c>
      <c r="O73" s="1"/>
      <c r="P73" s="167">
        <f t="shared" si="15"/>
        <v>1.6E-2</v>
      </c>
      <c r="Q73" s="173"/>
      <c r="R73" s="173">
        <v>7.0600000000000003E-3</v>
      </c>
      <c r="S73" s="167"/>
      <c r="Z73">
        <v>0</v>
      </c>
    </row>
    <row r="74" spans="1:26" x14ac:dyDescent="0.25">
      <c r="A74" s="156"/>
      <c r="B74" s="156"/>
      <c r="C74" s="156"/>
      <c r="D74" s="156" t="s">
        <v>168</v>
      </c>
      <c r="E74" s="156"/>
      <c r="F74" s="167"/>
      <c r="G74" s="159">
        <f>ROUND((SUM(L57:L73))/1,2)</f>
        <v>0</v>
      </c>
      <c r="H74" s="159">
        <f>ROUND((SUM(M57:M73))/1,2)</f>
        <v>0</v>
      </c>
      <c r="I74" s="159">
        <f>ROUND((SUM(I57:I73))/1,2)</f>
        <v>0</v>
      </c>
      <c r="J74" s="156"/>
      <c r="K74" s="156"/>
      <c r="L74" s="156">
        <f>ROUND((SUM(L57:L73))/1,2)</f>
        <v>0</v>
      </c>
      <c r="M74" s="156">
        <f>ROUND((SUM(M57:M73))/1,2)</f>
        <v>0</v>
      </c>
      <c r="N74" s="156"/>
      <c r="O74" s="156"/>
      <c r="P74" s="174">
        <f>ROUND((SUM(P57:P73))/1,2)</f>
        <v>0.63</v>
      </c>
      <c r="Q74" s="153"/>
      <c r="R74" s="153"/>
      <c r="S74" s="174">
        <f>ROUND((SUM(S57:S73))/1,2)</f>
        <v>6.24</v>
      </c>
      <c r="T74" s="153"/>
      <c r="U74" s="153"/>
      <c r="V74" s="153"/>
      <c r="W74" s="153"/>
      <c r="X74" s="153"/>
      <c r="Y74" s="153"/>
      <c r="Z74" s="153"/>
    </row>
    <row r="75" spans="1:26" x14ac:dyDescent="0.25">
      <c r="A75" s="1"/>
      <c r="B75" s="1"/>
      <c r="C75" s="1"/>
      <c r="D75" s="1"/>
      <c r="E75" s="1"/>
      <c r="F75" s="163"/>
      <c r="G75" s="149"/>
      <c r="H75" s="149"/>
      <c r="I75" s="149"/>
      <c r="J75" s="1"/>
      <c r="K75" s="1"/>
      <c r="L75" s="1"/>
      <c r="M75" s="1"/>
      <c r="N75" s="1"/>
      <c r="O75" s="1"/>
      <c r="P75" s="1"/>
      <c r="S75" s="1"/>
    </row>
    <row r="76" spans="1:26" x14ac:dyDescent="0.25">
      <c r="A76" s="156"/>
      <c r="B76" s="156"/>
      <c r="C76" s="156"/>
      <c r="D76" s="156" t="s">
        <v>169</v>
      </c>
      <c r="E76" s="156"/>
      <c r="F76" s="167"/>
      <c r="G76" s="157"/>
      <c r="H76" s="157"/>
      <c r="I76" s="157"/>
      <c r="J76" s="156"/>
      <c r="K76" s="156"/>
      <c r="L76" s="156"/>
      <c r="M76" s="156"/>
      <c r="N76" s="156"/>
      <c r="O76" s="156"/>
      <c r="P76" s="156"/>
      <c r="Q76" s="153"/>
      <c r="R76" s="153"/>
      <c r="S76" s="156"/>
      <c r="T76" s="153"/>
      <c r="U76" s="153"/>
      <c r="V76" s="153"/>
      <c r="W76" s="153"/>
      <c r="X76" s="153"/>
      <c r="Y76" s="153"/>
      <c r="Z76" s="153"/>
    </row>
    <row r="77" spans="1:26" ht="34.5" x14ac:dyDescent="0.25">
      <c r="A77" s="171"/>
      <c r="B77" s="168" t="s">
        <v>146</v>
      </c>
      <c r="C77" s="172" t="s">
        <v>395</v>
      </c>
      <c r="D77" s="168" t="s">
        <v>1142</v>
      </c>
      <c r="E77" s="168" t="s">
        <v>396</v>
      </c>
      <c r="F77" s="169">
        <v>1012.9000000000001</v>
      </c>
      <c r="G77" s="170"/>
      <c r="H77" s="170"/>
      <c r="I77" s="170">
        <f>ROUND(F77*(G77+H77),2)</f>
        <v>0</v>
      </c>
      <c r="J77" s="168">
        <f>ROUND(F77*(N77),2)</f>
        <v>30852.93</v>
      </c>
      <c r="K77" s="1">
        <f>ROUND(F77*(O77),2)</f>
        <v>0</v>
      </c>
      <c r="L77" s="1">
        <f>ROUND(F77*(G77),2)</f>
        <v>0</v>
      </c>
      <c r="M77" s="1"/>
      <c r="N77" s="1">
        <v>30.46</v>
      </c>
      <c r="O77" s="1"/>
      <c r="P77" s="167">
        <f>ROUND(F77*(R77),3)</f>
        <v>35.451999999999998</v>
      </c>
      <c r="Q77" s="173"/>
      <c r="R77" s="173">
        <v>3.5000000000000003E-2</v>
      </c>
      <c r="S77" s="167"/>
      <c r="Z77">
        <v>0</v>
      </c>
    </row>
    <row r="78" spans="1:26" ht="24.95" customHeight="1" x14ac:dyDescent="0.25">
      <c r="A78" s="171"/>
      <c r="B78" s="168" t="s">
        <v>316</v>
      </c>
      <c r="C78" s="172" t="s">
        <v>397</v>
      </c>
      <c r="D78" s="168" t="s">
        <v>398</v>
      </c>
      <c r="E78" s="168" t="s">
        <v>399</v>
      </c>
      <c r="F78" s="169">
        <v>8075.1784700000007</v>
      </c>
      <c r="G78" s="170"/>
      <c r="H78" s="170"/>
      <c r="I78" s="170">
        <f>ROUND(F78*(G78+H78),2)</f>
        <v>0</v>
      </c>
      <c r="J78" s="168">
        <f>ROUND(F78*(N78),2)</f>
        <v>7590.67</v>
      </c>
      <c r="K78" s="1">
        <f>ROUND(F78*(O78),2)</f>
        <v>0</v>
      </c>
      <c r="L78" s="1">
        <f>ROUND(F78*(G78),2)</f>
        <v>0</v>
      </c>
      <c r="M78" s="1"/>
      <c r="N78" s="1">
        <v>0.94</v>
      </c>
      <c r="O78" s="1"/>
      <c r="P78" s="167"/>
      <c r="Q78" s="173"/>
      <c r="R78" s="173"/>
      <c r="S78" s="167"/>
      <c r="Z78">
        <v>0</v>
      </c>
    </row>
    <row r="79" spans="1:26" ht="24.95" customHeight="1" x14ac:dyDescent="0.25">
      <c r="A79" s="171"/>
      <c r="B79" s="168" t="s">
        <v>177</v>
      </c>
      <c r="C79" s="172" t="s">
        <v>400</v>
      </c>
      <c r="D79" s="168" t="s">
        <v>401</v>
      </c>
      <c r="E79" s="168" t="s">
        <v>399</v>
      </c>
      <c r="F79" s="169">
        <v>8075.1779999999999</v>
      </c>
      <c r="G79" s="170"/>
      <c r="H79" s="170"/>
      <c r="I79" s="170">
        <f>ROUND(F79*(G79+H79),2)</f>
        <v>0</v>
      </c>
      <c r="J79" s="168">
        <f>ROUND(F79*(N79),2)</f>
        <v>20268.7</v>
      </c>
      <c r="K79" s="1">
        <f>ROUND(F79*(O79),2)</f>
        <v>0</v>
      </c>
      <c r="L79" s="1"/>
      <c r="M79" s="1">
        <f>ROUND(F79*(H79),2)</f>
        <v>0</v>
      </c>
      <c r="N79" s="1">
        <v>2.5099999999999998</v>
      </c>
      <c r="O79" s="1"/>
      <c r="P79" s="167">
        <f>ROUND(F79*(R79),3)</f>
        <v>8.0749999999999993</v>
      </c>
      <c r="Q79" s="173"/>
      <c r="R79" s="173">
        <v>1E-3</v>
      </c>
      <c r="S79" s="167"/>
      <c r="Z79">
        <v>0</v>
      </c>
    </row>
    <row r="80" spans="1:26" ht="24.95" customHeight="1" x14ac:dyDescent="0.25">
      <c r="A80" s="171"/>
      <c r="B80" s="168" t="s">
        <v>316</v>
      </c>
      <c r="C80" s="172" t="s">
        <v>317</v>
      </c>
      <c r="D80" s="168" t="s">
        <v>318</v>
      </c>
      <c r="E80" s="168" t="s">
        <v>145</v>
      </c>
      <c r="F80" s="169">
        <v>43.526678000000011</v>
      </c>
      <c r="G80" s="170"/>
      <c r="H80" s="170"/>
      <c r="I80" s="170">
        <f>ROUND(F80*(G80+H80),2)</f>
        <v>0</v>
      </c>
      <c r="J80" s="168">
        <f>ROUND(F80*(N80),2)</f>
        <v>1684.92</v>
      </c>
      <c r="K80" s="1">
        <f>ROUND(F80*(O80),2)</f>
        <v>0</v>
      </c>
      <c r="L80" s="1">
        <f>ROUND(F80*(G80),2)</f>
        <v>0</v>
      </c>
      <c r="M80" s="1"/>
      <c r="N80" s="1">
        <v>38.71</v>
      </c>
      <c r="O80" s="1"/>
      <c r="P80" s="167"/>
      <c r="Q80" s="173"/>
      <c r="R80" s="173"/>
      <c r="S80" s="167"/>
      <c r="Z80">
        <v>0</v>
      </c>
    </row>
    <row r="81" spans="1:26" ht="35.1" customHeight="1" x14ac:dyDescent="0.25">
      <c r="A81" s="171"/>
      <c r="B81" s="168" t="s">
        <v>146</v>
      </c>
      <c r="C81" s="172" t="s">
        <v>402</v>
      </c>
      <c r="D81" s="168" t="s">
        <v>403</v>
      </c>
      <c r="E81" s="168" t="s">
        <v>404</v>
      </c>
      <c r="F81" s="169">
        <v>95</v>
      </c>
      <c r="G81" s="170"/>
      <c r="H81" s="170"/>
      <c r="I81" s="170">
        <f>ROUND(F81*(G81+H81),2)</f>
        <v>0</v>
      </c>
      <c r="J81" s="168">
        <f>ROUND(F81*(N81),2)</f>
        <v>200.45</v>
      </c>
      <c r="K81" s="1">
        <f>ROUND(F81*(O81),2)</f>
        <v>0</v>
      </c>
      <c r="L81" s="1">
        <f>ROUND(F81*(G81),2)</f>
        <v>0</v>
      </c>
      <c r="M81" s="1"/>
      <c r="N81" s="1">
        <v>2.11</v>
      </c>
      <c r="O81" s="1"/>
      <c r="P81" s="167"/>
      <c r="Q81" s="173"/>
      <c r="R81" s="173"/>
      <c r="S81" s="167"/>
      <c r="Z81">
        <v>0</v>
      </c>
    </row>
    <row r="82" spans="1:26" x14ac:dyDescent="0.25">
      <c r="A82" s="156"/>
      <c r="B82" s="156"/>
      <c r="C82" s="156"/>
      <c r="D82" s="156" t="s">
        <v>169</v>
      </c>
      <c r="E82" s="156"/>
      <c r="F82" s="167"/>
      <c r="G82" s="159">
        <f>ROUND((SUM(L76:L81))/1,2)</f>
        <v>0</v>
      </c>
      <c r="H82" s="159">
        <f>ROUND((SUM(M76:M81))/1,2)</f>
        <v>0</v>
      </c>
      <c r="I82" s="159">
        <f>ROUND((SUM(I76:I81))/1,2)</f>
        <v>0</v>
      </c>
      <c r="J82" s="156"/>
      <c r="K82" s="156"/>
      <c r="L82" s="156">
        <f>ROUND((SUM(L76:L81))/1,2)</f>
        <v>0</v>
      </c>
      <c r="M82" s="156">
        <f>ROUND((SUM(M76:M81))/1,2)</f>
        <v>0</v>
      </c>
      <c r="N82" s="156"/>
      <c r="O82" s="156"/>
      <c r="P82" s="174">
        <f>ROUND((SUM(P76:P81))/1,2)</f>
        <v>43.53</v>
      </c>
      <c r="Q82" s="153"/>
      <c r="R82" s="153"/>
      <c r="S82" s="174">
        <f>ROUND((SUM(S76:S81))/1,2)</f>
        <v>0</v>
      </c>
      <c r="T82" s="153"/>
      <c r="U82" s="153"/>
      <c r="V82" s="153"/>
      <c r="W82" s="153"/>
      <c r="X82" s="153"/>
      <c r="Y82" s="153"/>
      <c r="Z82" s="153"/>
    </row>
    <row r="83" spans="1:26" x14ac:dyDescent="0.25">
      <c r="A83" s="1"/>
      <c r="B83" s="1"/>
      <c r="C83" s="1"/>
      <c r="D83" s="1"/>
      <c r="E83" s="1"/>
      <c r="F83" s="163"/>
      <c r="G83" s="149"/>
      <c r="H83" s="149"/>
      <c r="I83" s="149"/>
      <c r="J83" s="1"/>
      <c r="K83" s="1"/>
      <c r="L83" s="1"/>
      <c r="M83" s="1"/>
      <c r="N83" s="1"/>
      <c r="O83" s="1"/>
      <c r="P83" s="1"/>
      <c r="S83" s="1"/>
    </row>
    <row r="84" spans="1:26" x14ac:dyDescent="0.25">
      <c r="A84" s="156"/>
      <c r="B84" s="156"/>
      <c r="C84" s="156"/>
      <c r="D84" s="156" t="s">
        <v>170</v>
      </c>
      <c r="E84" s="156"/>
      <c r="F84" s="167"/>
      <c r="G84" s="157"/>
      <c r="H84" s="157"/>
      <c r="I84" s="157"/>
      <c r="J84" s="156"/>
      <c r="K84" s="156"/>
      <c r="L84" s="156"/>
      <c r="M84" s="156"/>
      <c r="N84" s="156"/>
      <c r="O84" s="156"/>
      <c r="P84" s="156"/>
      <c r="Q84" s="153"/>
      <c r="R84" s="153"/>
      <c r="S84" s="156"/>
      <c r="T84" s="153"/>
      <c r="U84" s="153"/>
      <c r="V84" s="153"/>
      <c r="W84" s="153"/>
      <c r="X84" s="153"/>
      <c r="Y84" s="153"/>
      <c r="Z84" s="153"/>
    </row>
    <row r="85" spans="1:26" ht="24.95" customHeight="1" x14ac:dyDescent="0.25">
      <c r="A85" s="171"/>
      <c r="B85" s="168" t="s">
        <v>405</v>
      </c>
      <c r="C85" s="172" t="s">
        <v>406</v>
      </c>
      <c r="D85" s="168" t="s">
        <v>407</v>
      </c>
      <c r="E85" s="168" t="s">
        <v>96</v>
      </c>
      <c r="F85" s="169">
        <v>184.8</v>
      </c>
      <c r="G85" s="170"/>
      <c r="H85" s="170"/>
      <c r="I85" s="170">
        <f>ROUND(F85*(G85+H85),2)</f>
        <v>0</v>
      </c>
      <c r="J85" s="168">
        <f>ROUND(F85*(N85),2)</f>
        <v>816.82</v>
      </c>
      <c r="K85" s="1">
        <f>ROUND(F85*(O85),2)</f>
        <v>0</v>
      </c>
      <c r="L85" s="1">
        <f>ROUND(F85*(G85),2)</f>
        <v>0</v>
      </c>
      <c r="M85" s="1"/>
      <c r="N85" s="1">
        <v>4.42</v>
      </c>
      <c r="O85" s="1"/>
      <c r="P85" s="167">
        <f>ROUND(F85*(R85),3)</f>
        <v>4.2999999999999997E-2</v>
      </c>
      <c r="Q85" s="173"/>
      <c r="R85" s="173">
        <v>2.3000000000000001E-4</v>
      </c>
      <c r="S85" s="167"/>
      <c r="Z85">
        <v>0</v>
      </c>
    </row>
    <row r="86" spans="1:26" ht="24.95" customHeight="1" x14ac:dyDescent="0.25">
      <c r="A86" s="171"/>
      <c r="B86" s="168" t="s">
        <v>319</v>
      </c>
      <c r="C86" s="172" t="s">
        <v>408</v>
      </c>
      <c r="D86" s="168" t="s">
        <v>409</v>
      </c>
      <c r="E86" s="168" t="s">
        <v>96</v>
      </c>
      <c r="F86" s="169">
        <v>184.8</v>
      </c>
      <c r="G86" s="170"/>
      <c r="H86" s="170"/>
      <c r="I86" s="170">
        <f>ROUND(F86*(G86+H86),2)</f>
        <v>0</v>
      </c>
      <c r="J86" s="168">
        <f>ROUND(F86*(N86),2)</f>
        <v>1156.8499999999999</v>
      </c>
      <c r="K86" s="1">
        <f>ROUND(F86*(O86),2)</f>
        <v>0</v>
      </c>
      <c r="L86" s="1">
        <f>ROUND(F86*(G86),2)</f>
        <v>0</v>
      </c>
      <c r="M86" s="1"/>
      <c r="N86" s="1">
        <v>6.26</v>
      </c>
      <c r="O86" s="1"/>
      <c r="P86" s="167">
        <f>ROUND(F86*(R86),3)</f>
        <v>4.5999999999999999E-2</v>
      </c>
      <c r="Q86" s="173"/>
      <c r="R86" s="173">
        <v>2.5000000000000001E-4</v>
      </c>
      <c r="S86" s="167"/>
      <c r="Z86">
        <v>0</v>
      </c>
    </row>
    <row r="87" spans="1:26" x14ac:dyDescent="0.25">
      <c r="A87" s="156"/>
      <c r="B87" s="156"/>
      <c r="C87" s="156"/>
      <c r="D87" s="156" t="s">
        <v>170</v>
      </c>
      <c r="E87" s="156"/>
      <c r="F87" s="167"/>
      <c r="G87" s="159">
        <f>ROUND((SUM(L84:L86))/1,2)</f>
        <v>0</v>
      </c>
      <c r="H87" s="159">
        <f>ROUND((SUM(M84:M86))/1,2)</f>
        <v>0</v>
      </c>
      <c r="I87" s="159">
        <f>ROUND((SUM(I84:I86))/1,2)</f>
        <v>0</v>
      </c>
      <c r="J87" s="156"/>
      <c r="K87" s="156"/>
      <c r="L87" s="156">
        <f>ROUND((SUM(L84:L86))/1,2)</f>
        <v>0</v>
      </c>
      <c r="M87" s="156">
        <f>ROUND((SUM(M84:M86))/1,2)</f>
        <v>0</v>
      </c>
      <c r="N87" s="156"/>
      <c r="O87" s="156"/>
      <c r="P87" s="174">
        <f>ROUND((SUM(P84:P86))/1,2)</f>
        <v>0.09</v>
      </c>
      <c r="S87" s="167">
        <f>ROUND((SUM(S84:S86))/1,2)</f>
        <v>0</v>
      </c>
    </row>
    <row r="88" spans="1:26" x14ac:dyDescent="0.25">
      <c r="A88" s="1"/>
      <c r="B88" s="1"/>
      <c r="C88" s="1"/>
      <c r="D88" s="1"/>
      <c r="E88" s="1"/>
      <c r="F88" s="163"/>
      <c r="G88" s="149"/>
      <c r="H88" s="149"/>
      <c r="I88" s="149"/>
      <c r="J88" s="1"/>
      <c r="K88" s="1"/>
      <c r="L88" s="1"/>
      <c r="M88" s="1"/>
      <c r="N88" s="1"/>
      <c r="O88" s="1"/>
      <c r="P88" s="1"/>
      <c r="S88" s="1"/>
    </row>
    <row r="89" spans="1:26" x14ac:dyDescent="0.25">
      <c r="A89" s="156"/>
      <c r="B89" s="156"/>
      <c r="C89" s="156"/>
      <c r="D89" s="2" t="s">
        <v>74</v>
      </c>
      <c r="E89" s="156"/>
      <c r="F89" s="167"/>
      <c r="G89" s="159">
        <f>ROUND((SUM(L38:L88))/2,2)</f>
        <v>0</v>
      </c>
      <c r="H89" s="159">
        <f>ROUND((SUM(M38:M88))/2,2)</f>
        <v>0</v>
      </c>
      <c r="I89" s="159">
        <f>ROUND((SUM(I38:I88))/2,2)</f>
        <v>0</v>
      </c>
      <c r="J89" s="156"/>
      <c r="K89" s="156"/>
      <c r="L89" s="156">
        <f>ROUND((SUM(L38:L88))/2,2)</f>
        <v>0</v>
      </c>
      <c r="M89" s="156">
        <f>ROUND((SUM(M38:M88))/2,2)</f>
        <v>0</v>
      </c>
      <c r="N89" s="156"/>
      <c r="O89" s="156"/>
      <c r="P89" s="174">
        <f>ROUND((SUM(P38:P88))/2,2)</f>
        <v>47.46</v>
      </c>
      <c r="S89" s="174">
        <f>ROUND((SUM(S38:S88))/2,2)</f>
        <v>18.309999999999999</v>
      </c>
    </row>
    <row r="90" spans="1:26" x14ac:dyDescent="0.25">
      <c r="A90" s="175"/>
      <c r="B90" s="175" t="s">
        <v>14</v>
      </c>
      <c r="C90" s="175"/>
      <c r="D90" s="175"/>
      <c r="E90" s="175"/>
      <c r="F90" s="176" t="s">
        <v>77</v>
      </c>
      <c r="G90" s="177">
        <f>ROUND((SUM(L9:L89))/3,2)</f>
        <v>0</v>
      </c>
      <c r="H90" s="177">
        <f>ROUND((SUM(M9:M89))/3,2)</f>
        <v>0</v>
      </c>
      <c r="I90" s="177">
        <f>ROUND((SUM(I9:I89))/3,2)</f>
        <v>0</v>
      </c>
      <c r="J90" s="175"/>
      <c r="K90" s="175">
        <f>ROUND((SUM(K9:K89)),2)</f>
        <v>0</v>
      </c>
      <c r="L90" s="175">
        <f>ROUND((SUM(L9:L89))/3,2)</f>
        <v>0</v>
      </c>
      <c r="M90" s="175">
        <f>ROUND((SUM(M9:M89))/3,2)</f>
        <v>0</v>
      </c>
      <c r="N90" s="175"/>
      <c r="O90" s="175"/>
      <c r="P90" s="193">
        <f>ROUND((SUM(P9:P89))/3,2)</f>
        <v>50.91</v>
      </c>
      <c r="Q90" s="194"/>
      <c r="R90" s="194"/>
      <c r="S90" s="193">
        <f>ROUND((SUM(S9:S89))/3,2)</f>
        <v>30.31</v>
      </c>
      <c r="Z90">
        <f>(SUM(Z9:Z89))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kultúrneho a spoločenského centra Dlhé Klčovo / Zateplenie stropu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410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32</v>
      </c>
      <c r="C15" s="92" t="s">
        <v>6</v>
      </c>
      <c r="D15" s="92" t="s">
        <v>58</v>
      </c>
      <c r="E15" s="93" t="s">
        <v>59</v>
      </c>
      <c r="F15" s="105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4">
        <v>1</v>
      </c>
      <c r="C16" s="95" t="s">
        <v>33</v>
      </c>
      <c r="D16" s="96">
        <f>'Rekap 11589'!B19</f>
        <v>0</v>
      </c>
      <c r="E16" s="97">
        <f>'Rekap 11589'!C19</f>
        <v>0</v>
      </c>
      <c r="F16" s="106">
        <f>'Rekap 11589'!D19</f>
        <v>0</v>
      </c>
      <c r="G16" s="60">
        <v>6</v>
      </c>
      <c r="H16" s="115" t="s">
        <v>39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34</v>
      </c>
      <c r="D17" s="78">
        <f>'Rekap 11589'!B31</f>
        <v>0</v>
      </c>
      <c r="E17" s="76">
        <f>'Rekap 11589'!C31</f>
        <v>0</v>
      </c>
      <c r="F17" s="81">
        <f>'Rekap 11589'!D31</f>
        <v>0</v>
      </c>
      <c r="G17" s="61">
        <v>7</v>
      </c>
      <c r="H17" s="116" t="s">
        <v>40</v>
      </c>
      <c r="I17" s="129"/>
      <c r="J17" s="127">
        <f>'SO 11589'!Z167</f>
        <v>0</v>
      </c>
    </row>
    <row r="18" spans="1:26" ht="18" customHeight="1" x14ac:dyDescent="0.25">
      <c r="A18" s="11"/>
      <c r="B18" s="68">
        <v>3</v>
      </c>
      <c r="C18" s="72" t="s">
        <v>35</v>
      </c>
      <c r="D18" s="79"/>
      <c r="E18" s="77"/>
      <c r="F18" s="82"/>
      <c r="G18" s="61">
        <v>8</v>
      </c>
      <c r="H18" s="116" t="s">
        <v>41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36</v>
      </c>
      <c r="D20" s="80"/>
      <c r="E20" s="100"/>
      <c r="F20" s="107">
        <f>SUM(F16:F19)</f>
        <v>0</v>
      </c>
      <c r="G20" s="61">
        <v>10</v>
      </c>
      <c r="H20" s="116" t="s">
        <v>36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5"/>
      <c r="E21" s="19"/>
      <c r="F21" s="98"/>
      <c r="G21" s="65" t="s">
        <v>54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49</v>
      </c>
      <c r="D22" s="87"/>
      <c r="E22" s="89" t="s">
        <v>52</v>
      </c>
      <c r="F22" s="81">
        <f>((F16*U22*0)+(F17*V22*0)+(F18*W22*0))/100</f>
        <v>0</v>
      </c>
      <c r="G22" s="60">
        <v>16</v>
      </c>
      <c r="H22" s="115" t="s">
        <v>55</v>
      </c>
      <c r="I22" s="130" t="s">
        <v>52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9" t="s">
        <v>53</v>
      </c>
      <c r="F23" s="82">
        <f>((F16*U23*0)+(F17*V23*0)+(F18*W23*0))/100</f>
        <v>0</v>
      </c>
      <c r="G23" s="61">
        <v>17</v>
      </c>
      <c r="H23" s="116" t="s">
        <v>56</v>
      </c>
      <c r="I23" s="130" t="s">
        <v>52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9" t="s">
        <v>52</v>
      </c>
      <c r="F24" s="82">
        <f>((F16*U24*0)+(F17*V24*0)+(F18*W24*0))/100</f>
        <v>0</v>
      </c>
      <c r="G24" s="61">
        <v>18</v>
      </c>
      <c r="H24" s="116" t="s">
        <v>57</v>
      </c>
      <c r="I24" s="130" t="s">
        <v>53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36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63</v>
      </c>
      <c r="D27" s="136"/>
      <c r="E27" s="102"/>
      <c r="F27" s="30"/>
      <c r="G27" s="109" t="s">
        <v>42</v>
      </c>
      <c r="H27" s="104" t="s">
        <v>43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44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45</v>
      </c>
      <c r="I29" s="123">
        <f>J28-SUM('SO 11589'!K9:'SO 11589'!K166)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46</v>
      </c>
      <c r="I30" s="89">
        <f>SUM('SO 11589'!K9:'SO 11589'!K166)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36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47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61</v>
      </c>
      <c r="E33" s="15"/>
      <c r="F33" s="103"/>
      <c r="G33" s="111">
        <v>26</v>
      </c>
      <c r="H33" s="142" t="s">
        <v>62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RowHeight="15" x14ac:dyDescent="0.25"/>
  <cols>
    <col min="1" max="1" width="40.7109375" customWidth="1"/>
    <col min="2" max="4" width="12.7109375" customWidth="1"/>
    <col min="5" max="6" width="15.7109375" customWidth="1"/>
    <col min="10" max="26" width="0" hidden="1" customWidth="1"/>
  </cols>
  <sheetData>
    <row r="1" spans="1:26" x14ac:dyDescent="0.25">
      <c r="A1" s="145" t="s">
        <v>27</v>
      </c>
      <c r="B1" s="144"/>
      <c r="C1" s="144"/>
      <c r="D1" s="145" t="s">
        <v>24</v>
      </c>
      <c r="E1" s="144"/>
      <c r="F1" s="144"/>
      <c r="W1">
        <v>30.126000000000001</v>
      </c>
    </row>
    <row r="2" spans="1:26" x14ac:dyDescent="0.25">
      <c r="A2" s="145" t="s">
        <v>31</v>
      </c>
      <c r="B2" s="144"/>
      <c r="C2" s="144"/>
      <c r="D2" s="145" t="s">
        <v>22</v>
      </c>
      <c r="E2" s="144"/>
      <c r="F2" s="144"/>
    </row>
    <row r="3" spans="1:26" x14ac:dyDescent="0.25">
      <c r="A3" s="145" t="s">
        <v>30</v>
      </c>
      <c r="B3" s="144"/>
      <c r="C3" s="144"/>
      <c r="D3" s="145" t="s">
        <v>67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410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68</v>
      </c>
      <c r="B8" s="144"/>
      <c r="C8" s="144"/>
      <c r="D8" s="144"/>
      <c r="E8" s="144"/>
      <c r="F8" s="144"/>
    </row>
    <row r="9" spans="1:26" x14ac:dyDescent="0.25">
      <c r="A9" s="147" t="s">
        <v>64</v>
      </c>
      <c r="B9" s="147" t="s">
        <v>58</v>
      </c>
      <c r="C9" s="147" t="s">
        <v>59</v>
      </c>
      <c r="D9" s="147" t="s">
        <v>36</v>
      </c>
      <c r="E9" s="147" t="s">
        <v>65</v>
      </c>
      <c r="F9" s="147" t="s">
        <v>66</v>
      </c>
    </row>
    <row r="10" spans="1:26" x14ac:dyDescent="0.25">
      <c r="A10" s="154" t="s">
        <v>69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70</v>
      </c>
      <c r="B11" s="157">
        <f>'SO 11589'!L17</f>
        <v>0</v>
      </c>
      <c r="C11" s="157">
        <f>'SO 11589'!M17</f>
        <v>0</v>
      </c>
      <c r="D11" s="157">
        <f>'SO 11589'!I17</f>
        <v>0</v>
      </c>
      <c r="E11" s="158">
        <f>'SO 11589'!P17</f>
        <v>0</v>
      </c>
      <c r="F11" s="158">
        <f>'SO 11589'!S17</f>
        <v>15.58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411</v>
      </c>
      <c r="B12" s="157">
        <f>'SO 11589'!L24</f>
        <v>0</v>
      </c>
      <c r="C12" s="157">
        <f>'SO 11589'!M24</f>
        <v>0</v>
      </c>
      <c r="D12" s="157">
        <f>'SO 11589'!I24</f>
        <v>0</v>
      </c>
      <c r="E12" s="158">
        <f>'SO 11589'!P24</f>
        <v>3.15</v>
      </c>
      <c r="F12" s="158">
        <f>'SO 11589'!S24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167</v>
      </c>
      <c r="B13" s="157">
        <f>'SO 11589'!L32</f>
        <v>0</v>
      </c>
      <c r="C13" s="157">
        <f>'SO 11589'!M32</f>
        <v>0</v>
      </c>
      <c r="D13" s="157">
        <f>'SO 11589'!I32</f>
        <v>0</v>
      </c>
      <c r="E13" s="158">
        <f>'SO 11589'!P32</f>
        <v>7.71</v>
      </c>
      <c r="F13" s="158">
        <f>'SO 11589'!S32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323</v>
      </c>
      <c r="B14" s="157">
        <f>'SO 11589'!L36</f>
        <v>0</v>
      </c>
      <c r="C14" s="157">
        <f>'SO 11589'!M36</f>
        <v>0</v>
      </c>
      <c r="D14" s="157">
        <f>'SO 11589'!I36</f>
        <v>0</v>
      </c>
      <c r="E14" s="158">
        <f>'SO 11589'!P36</f>
        <v>32.44</v>
      </c>
      <c r="F14" s="158">
        <f>'SO 11589'!S36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56" t="s">
        <v>412</v>
      </c>
      <c r="B15" s="157">
        <f>'SO 11589'!L44</f>
        <v>0</v>
      </c>
      <c r="C15" s="157">
        <f>'SO 11589'!M44</f>
        <v>0</v>
      </c>
      <c r="D15" s="157">
        <f>'SO 11589'!I44</f>
        <v>0</v>
      </c>
      <c r="E15" s="158">
        <f>'SO 11589'!P44</f>
        <v>44.74</v>
      </c>
      <c r="F15" s="158">
        <f>'SO 11589'!S44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56" t="s">
        <v>71</v>
      </c>
      <c r="B16" s="157">
        <f>'SO 11589'!L55</f>
        <v>0</v>
      </c>
      <c r="C16" s="157">
        <f>'SO 11589'!M55</f>
        <v>0</v>
      </c>
      <c r="D16" s="157">
        <f>'SO 11589'!I55</f>
        <v>0</v>
      </c>
      <c r="E16" s="158">
        <f>'SO 11589'!P55</f>
        <v>103.92</v>
      </c>
      <c r="F16" s="158">
        <f>'SO 11589'!S55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56" t="s">
        <v>72</v>
      </c>
      <c r="B17" s="157">
        <f>'SO 11589'!L90</f>
        <v>0</v>
      </c>
      <c r="C17" s="157">
        <f>'SO 11589'!M90</f>
        <v>0</v>
      </c>
      <c r="D17" s="157">
        <f>'SO 11589'!I90</f>
        <v>0</v>
      </c>
      <c r="E17" s="158">
        <f>'SO 11589'!P90</f>
        <v>39.1</v>
      </c>
      <c r="F17" s="158">
        <f>'SO 11589'!S90</f>
        <v>22.05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56" t="s">
        <v>73</v>
      </c>
      <c r="B18" s="157">
        <f>'SO 11589'!L94</f>
        <v>0</v>
      </c>
      <c r="C18" s="157">
        <f>'SO 11589'!M94</f>
        <v>0</v>
      </c>
      <c r="D18" s="157">
        <f>'SO 11589'!I94</f>
        <v>0</v>
      </c>
      <c r="E18" s="158">
        <f>'SO 11589'!P94</f>
        <v>0</v>
      </c>
      <c r="F18" s="158">
        <f>'SO 11589'!S94</f>
        <v>0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2" t="s">
        <v>69</v>
      </c>
      <c r="B19" s="159">
        <f>'SO 11589'!L96</f>
        <v>0</v>
      </c>
      <c r="C19" s="159">
        <f>'SO 11589'!M96</f>
        <v>0</v>
      </c>
      <c r="D19" s="159">
        <f>'SO 11589'!I96</f>
        <v>0</v>
      </c>
      <c r="E19" s="160">
        <f>'SO 11589'!P96</f>
        <v>231.06</v>
      </c>
      <c r="F19" s="160">
        <f>'SO 11589'!S96</f>
        <v>37.630000000000003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1"/>
      <c r="B20" s="149"/>
      <c r="C20" s="149"/>
      <c r="D20" s="149"/>
      <c r="E20" s="148"/>
      <c r="F20" s="148"/>
    </row>
    <row r="21" spans="1:26" x14ac:dyDescent="0.25">
      <c r="A21" s="2" t="s">
        <v>74</v>
      </c>
      <c r="B21" s="159"/>
      <c r="C21" s="157"/>
      <c r="D21" s="157"/>
      <c r="E21" s="158"/>
      <c r="F21" s="158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x14ac:dyDescent="0.25">
      <c r="A22" s="156" t="s">
        <v>413</v>
      </c>
      <c r="B22" s="157">
        <f>'SO 11589'!L102</f>
        <v>0</v>
      </c>
      <c r="C22" s="157">
        <f>'SO 11589'!M102</f>
        <v>0</v>
      </c>
      <c r="D22" s="157">
        <f>'SO 11589'!I102</f>
        <v>0</v>
      </c>
      <c r="E22" s="158">
        <f>'SO 11589'!P102</f>
        <v>0</v>
      </c>
      <c r="F22" s="158">
        <f>'SO 11589'!S102</f>
        <v>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56" t="s">
        <v>76</v>
      </c>
      <c r="B23" s="157">
        <f>'SO 11589'!L109</f>
        <v>0</v>
      </c>
      <c r="C23" s="157">
        <f>'SO 11589'!M109</f>
        <v>0</v>
      </c>
      <c r="D23" s="157">
        <f>'SO 11589'!I109</f>
        <v>0</v>
      </c>
      <c r="E23" s="158">
        <f>'SO 11589'!P109</f>
        <v>0</v>
      </c>
      <c r="F23" s="158">
        <f>'SO 11589'!S109</f>
        <v>23.8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x14ac:dyDescent="0.25">
      <c r="A24" s="156" t="s">
        <v>414</v>
      </c>
      <c r="B24" s="157">
        <f>'SO 11589'!L119</f>
        <v>0</v>
      </c>
      <c r="C24" s="157">
        <f>'SO 11589'!M119</f>
        <v>0</v>
      </c>
      <c r="D24" s="157">
        <f>'SO 11589'!I119</f>
        <v>0</v>
      </c>
      <c r="E24" s="158">
        <f>'SO 11589'!P119</f>
        <v>10.89</v>
      </c>
      <c r="F24" s="158">
        <f>'SO 11589'!S119</f>
        <v>10.06</v>
      </c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x14ac:dyDescent="0.25">
      <c r="A25" s="156" t="s">
        <v>415</v>
      </c>
      <c r="B25" s="157">
        <f>'SO 11589'!L124</f>
        <v>0</v>
      </c>
      <c r="C25" s="157">
        <f>'SO 11589'!M124</f>
        <v>0</v>
      </c>
      <c r="D25" s="157">
        <f>'SO 11589'!I124</f>
        <v>0</v>
      </c>
      <c r="E25" s="158">
        <f>'SO 11589'!P124</f>
        <v>0</v>
      </c>
      <c r="F25" s="158">
        <f>'SO 11589'!S124</f>
        <v>19.54</v>
      </c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x14ac:dyDescent="0.25">
      <c r="A26" s="156" t="s">
        <v>169</v>
      </c>
      <c r="B26" s="157">
        <f>'SO 11589'!L137</f>
        <v>0</v>
      </c>
      <c r="C26" s="157">
        <f>'SO 11589'!M137</f>
        <v>0</v>
      </c>
      <c r="D26" s="157">
        <f>'SO 11589'!I137</f>
        <v>0</v>
      </c>
      <c r="E26" s="158">
        <f>'SO 11589'!P137</f>
        <v>0.92</v>
      </c>
      <c r="F26" s="158">
        <f>'SO 11589'!S137</f>
        <v>0.01</v>
      </c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x14ac:dyDescent="0.25">
      <c r="A27" s="156" t="s">
        <v>416</v>
      </c>
      <c r="B27" s="157">
        <f>'SO 11589'!L146</f>
        <v>0</v>
      </c>
      <c r="C27" s="157">
        <f>'SO 11589'!M146</f>
        <v>0</v>
      </c>
      <c r="D27" s="157">
        <f>'SO 11589'!I146</f>
        <v>0</v>
      </c>
      <c r="E27" s="158">
        <f>'SO 11589'!P146</f>
        <v>0.15</v>
      </c>
      <c r="F27" s="158">
        <f>'SO 11589'!S146</f>
        <v>0</v>
      </c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x14ac:dyDescent="0.25">
      <c r="A28" s="156" t="s">
        <v>417</v>
      </c>
      <c r="B28" s="157">
        <f>'SO 11589'!L154</f>
        <v>0</v>
      </c>
      <c r="C28" s="157">
        <f>'SO 11589'!M154</f>
        <v>0</v>
      </c>
      <c r="D28" s="157">
        <f>'SO 11589'!I154</f>
        <v>0</v>
      </c>
      <c r="E28" s="158">
        <f>'SO 11589'!P154</f>
        <v>0.06</v>
      </c>
      <c r="F28" s="158">
        <f>'SO 11589'!S154</f>
        <v>0</v>
      </c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x14ac:dyDescent="0.25">
      <c r="A29" s="156" t="s">
        <v>170</v>
      </c>
      <c r="B29" s="157">
        <f>'SO 11589'!L160</f>
        <v>0</v>
      </c>
      <c r="C29" s="157">
        <f>'SO 11589'!M160</f>
        <v>0</v>
      </c>
      <c r="D29" s="157">
        <f>'SO 11589'!I160</f>
        <v>0</v>
      </c>
      <c r="E29" s="158">
        <f>'SO 11589'!P160</f>
        <v>1.92</v>
      </c>
      <c r="F29" s="158">
        <f>'SO 11589'!S160</f>
        <v>0</v>
      </c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x14ac:dyDescent="0.25">
      <c r="A30" s="156" t="s">
        <v>418</v>
      </c>
      <c r="B30" s="157">
        <f>'SO 11589'!L164</f>
        <v>0</v>
      </c>
      <c r="C30" s="157">
        <f>'SO 11589'!M164</f>
        <v>0</v>
      </c>
      <c r="D30" s="157">
        <f>'SO 11589'!I164</f>
        <v>0</v>
      </c>
      <c r="E30" s="158">
        <f>'SO 11589'!P164</f>
        <v>0.05</v>
      </c>
      <c r="F30" s="158">
        <f>'SO 11589'!S164</f>
        <v>0</v>
      </c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x14ac:dyDescent="0.25">
      <c r="A31" s="2" t="s">
        <v>74</v>
      </c>
      <c r="B31" s="159">
        <f>'SO 11589'!L166</f>
        <v>0</v>
      </c>
      <c r="C31" s="159">
        <f>'SO 11589'!M166</f>
        <v>0</v>
      </c>
      <c r="D31" s="159">
        <f>'SO 11589'!I166</f>
        <v>0</v>
      </c>
      <c r="E31" s="160">
        <f>'SO 11589'!P166</f>
        <v>13.99</v>
      </c>
      <c r="F31" s="160">
        <f>'SO 11589'!S166</f>
        <v>53.41</v>
      </c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x14ac:dyDescent="0.25">
      <c r="A32" s="1"/>
      <c r="B32" s="149"/>
      <c r="C32" s="149"/>
      <c r="D32" s="149"/>
      <c r="E32" s="148"/>
      <c r="F32" s="148"/>
    </row>
    <row r="33" spans="1:26" x14ac:dyDescent="0.25">
      <c r="A33" s="2" t="s">
        <v>77</v>
      </c>
      <c r="B33" s="159">
        <f>'SO 11589'!L167</f>
        <v>0</v>
      </c>
      <c r="C33" s="159">
        <f>'SO 11589'!M167</f>
        <v>0</v>
      </c>
      <c r="D33" s="159">
        <f>'SO 11589'!I167</f>
        <v>0</v>
      </c>
      <c r="E33" s="160">
        <f>'SO 11589'!P167</f>
        <v>245.05</v>
      </c>
      <c r="F33" s="160">
        <f>'SO 11589'!S167</f>
        <v>91.04</v>
      </c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x14ac:dyDescent="0.25">
      <c r="A34" s="1"/>
      <c r="B34" s="149"/>
      <c r="C34" s="149"/>
      <c r="D34" s="149"/>
      <c r="E34" s="148"/>
      <c r="F34" s="148"/>
    </row>
    <row r="35" spans="1:26" x14ac:dyDescent="0.25">
      <c r="A35" s="1"/>
      <c r="B35" s="149"/>
      <c r="C35" s="149"/>
      <c r="D35" s="149"/>
      <c r="E35" s="148"/>
      <c r="F35" s="148"/>
    </row>
    <row r="36" spans="1:26" x14ac:dyDescent="0.25">
      <c r="A36" s="1"/>
      <c r="B36" s="149"/>
      <c r="C36" s="149"/>
      <c r="D36" s="149"/>
      <c r="E36" s="148"/>
      <c r="F36" s="148"/>
    </row>
    <row r="37" spans="1:26" x14ac:dyDescent="0.25">
      <c r="A37" s="1"/>
      <c r="B37" s="149"/>
      <c r="C37" s="149"/>
      <c r="D37" s="149"/>
      <c r="E37" s="148"/>
      <c r="F37" s="148"/>
    </row>
    <row r="38" spans="1:26" x14ac:dyDescent="0.25">
      <c r="A38" s="1"/>
      <c r="B38" s="149"/>
      <c r="C38" s="149"/>
      <c r="D38" s="149"/>
      <c r="E38" s="148"/>
      <c r="F38" s="148"/>
    </row>
    <row r="39" spans="1:26" x14ac:dyDescent="0.25">
      <c r="A39" s="1"/>
      <c r="B39" s="149"/>
      <c r="C39" s="149"/>
      <c r="D39" s="149"/>
      <c r="E39" s="148"/>
      <c r="F39" s="148"/>
    </row>
    <row r="40" spans="1:26" x14ac:dyDescent="0.25">
      <c r="A40" s="1"/>
      <c r="B40" s="149"/>
      <c r="C40" s="149"/>
      <c r="D40" s="149"/>
      <c r="E40" s="148"/>
      <c r="F40" s="148"/>
    </row>
    <row r="41" spans="1:26" x14ac:dyDescent="0.25">
      <c r="A41" s="1"/>
      <c r="B41" s="149"/>
      <c r="C41" s="149"/>
      <c r="D41" s="149"/>
      <c r="E41" s="148"/>
      <c r="F41" s="148"/>
    </row>
    <row r="42" spans="1:26" x14ac:dyDescent="0.25">
      <c r="A42" s="1"/>
      <c r="B42" s="149"/>
      <c r="C42" s="149"/>
      <c r="D42" s="149"/>
      <c r="E42" s="148"/>
      <c r="F42" s="148"/>
    </row>
    <row r="43" spans="1:26" x14ac:dyDescent="0.25">
      <c r="A43" s="1"/>
      <c r="B43" s="149"/>
      <c r="C43" s="149"/>
      <c r="D43" s="149"/>
      <c r="E43" s="148"/>
      <c r="F43" s="148"/>
    </row>
    <row r="44" spans="1:26" x14ac:dyDescent="0.25">
      <c r="A44" s="1"/>
      <c r="B44" s="149"/>
      <c r="C44" s="149"/>
      <c r="D44" s="149"/>
      <c r="E44" s="148"/>
      <c r="F44" s="148"/>
    </row>
    <row r="45" spans="1:26" x14ac:dyDescent="0.25">
      <c r="A45" s="1"/>
      <c r="B45" s="149"/>
      <c r="C45" s="149"/>
      <c r="D45" s="149"/>
      <c r="E45" s="148"/>
      <c r="F45" s="148"/>
    </row>
    <row r="46" spans="1:26" x14ac:dyDescent="0.25">
      <c r="A46" s="1"/>
      <c r="B46" s="149"/>
      <c r="C46" s="149"/>
      <c r="D46" s="149"/>
      <c r="E46" s="148"/>
      <c r="F46" s="148"/>
    </row>
    <row r="47" spans="1:26" x14ac:dyDescent="0.25">
      <c r="A47" s="1"/>
      <c r="B47" s="149"/>
      <c r="C47" s="149"/>
      <c r="D47" s="149"/>
      <c r="E47" s="148"/>
      <c r="F47" s="148"/>
    </row>
    <row r="48" spans="1:2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49"/>
      <c r="C60" s="149"/>
      <c r="D60" s="149"/>
      <c r="E60" s="148"/>
      <c r="F60" s="148"/>
    </row>
    <row r="61" spans="1:6" x14ac:dyDescent="0.25">
      <c r="A61" s="1"/>
      <c r="B61" s="149"/>
      <c r="C61" s="149"/>
      <c r="D61" s="149"/>
      <c r="E61" s="148"/>
      <c r="F61" s="148"/>
    </row>
    <row r="62" spans="1:6" x14ac:dyDescent="0.25">
      <c r="A62" s="1"/>
      <c r="B62" s="149"/>
      <c r="C62" s="149"/>
      <c r="D62" s="149"/>
      <c r="E62" s="148"/>
      <c r="F62" s="148"/>
    </row>
    <row r="63" spans="1:6" x14ac:dyDescent="0.25">
      <c r="A63" s="1"/>
      <c r="B63" s="149"/>
      <c r="C63" s="149"/>
      <c r="D63" s="149"/>
      <c r="E63" s="148"/>
      <c r="F63" s="148"/>
    </row>
    <row r="64" spans="1:6" x14ac:dyDescent="0.25">
      <c r="A64" s="1"/>
      <c r="B64" s="149"/>
      <c r="C64" s="149"/>
      <c r="D64" s="149"/>
      <c r="E64" s="148"/>
      <c r="F64" s="148"/>
    </row>
    <row r="65" spans="1:6" x14ac:dyDescent="0.25">
      <c r="A65" s="1"/>
      <c r="B65" s="149"/>
      <c r="C65" s="149"/>
      <c r="D65" s="149"/>
      <c r="E65" s="148"/>
      <c r="F65" s="148"/>
    </row>
    <row r="66" spans="1:6" x14ac:dyDescent="0.25">
      <c r="A66" s="1"/>
      <c r="B66" s="149"/>
      <c r="C66" s="149"/>
      <c r="D66" s="149"/>
      <c r="E66" s="148"/>
      <c r="F66" s="148"/>
    </row>
    <row r="67" spans="1:6" x14ac:dyDescent="0.25">
      <c r="A67" s="1"/>
      <c r="B67" s="149"/>
      <c r="C67" s="149"/>
      <c r="D67" s="149"/>
      <c r="E67" s="148"/>
      <c r="F67" s="148"/>
    </row>
    <row r="68" spans="1:6" x14ac:dyDescent="0.25">
      <c r="A68" s="1"/>
      <c r="B68" s="149"/>
      <c r="C68" s="149"/>
      <c r="D68" s="149"/>
      <c r="E68" s="148"/>
      <c r="F68" s="148"/>
    </row>
    <row r="69" spans="1:6" x14ac:dyDescent="0.25">
      <c r="A69" s="1"/>
      <c r="B69" s="149"/>
      <c r="C69" s="149"/>
      <c r="D69" s="149"/>
      <c r="E69" s="148"/>
      <c r="F69" s="148"/>
    </row>
    <row r="70" spans="1:6" x14ac:dyDescent="0.25">
      <c r="A70" s="1"/>
      <c r="B70" s="149"/>
      <c r="C70" s="149"/>
      <c r="D70" s="149"/>
      <c r="E70" s="148"/>
      <c r="F70" s="148"/>
    </row>
    <row r="71" spans="1:6" x14ac:dyDescent="0.25">
      <c r="A71" s="1"/>
      <c r="B71" s="149"/>
      <c r="C71" s="149"/>
      <c r="D71" s="149"/>
      <c r="E71" s="148"/>
      <c r="F71" s="148"/>
    </row>
    <row r="72" spans="1:6" x14ac:dyDescent="0.25">
      <c r="A72" s="1"/>
      <c r="B72" s="149"/>
      <c r="C72" s="149"/>
      <c r="D72" s="149"/>
      <c r="E72" s="148"/>
      <c r="F72" s="148"/>
    </row>
    <row r="73" spans="1:6" x14ac:dyDescent="0.25">
      <c r="A73" s="1"/>
      <c r="B73" s="149"/>
      <c r="C73" s="149"/>
      <c r="D73" s="149"/>
      <c r="E73" s="148"/>
      <c r="F73" s="148"/>
    </row>
    <row r="74" spans="1:6" x14ac:dyDescent="0.25">
      <c r="A74" s="1"/>
      <c r="B74" s="149"/>
      <c r="C74" s="149"/>
      <c r="D74" s="149"/>
      <c r="E74" s="148"/>
      <c r="F74" s="148"/>
    </row>
    <row r="75" spans="1:6" x14ac:dyDescent="0.25">
      <c r="A75" s="1"/>
      <c r="B75" s="149"/>
      <c r="C75" s="149"/>
      <c r="D75" s="149"/>
      <c r="E75" s="148"/>
      <c r="F75" s="148"/>
    </row>
    <row r="76" spans="1:6" x14ac:dyDescent="0.25">
      <c r="A76" s="1"/>
      <c r="B76" s="149"/>
      <c r="C76" s="149"/>
      <c r="D76" s="149"/>
      <c r="E76" s="148"/>
      <c r="F76" s="148"/>
    </row>
    <row r="77" spans="1:6" x14ac:dyDescent="0.25">
      <c r="A77" s="1"/>
      <c r="B77" s="149"/>
      <c r="C77" s="149"/>
      <c r="D77" s="149"/>
      <c r="E77" s="148"/>
      <c r="F77" s="148"/>
    </row>
    <row r="78" spans="1:6" x14ac:dyDescent="0.25">
      <c r="A78" s="1"/>
      <c r="B78" s="149"/>
      <c r="C78" s="149"/>
      <c r="D78" s="149"/>
      <c r="E78" s="148"/>
      <c r="F78" s="148"/>
    </row>
    <row r="79" spans="1:6" x14ac:dyDescent="0.25">
      <c r="A79" s="1"/>
      <c r="B79" s="149"/>
      <c r="C79" s="149"/>
      <c r="D79" s="149"/>
      <c r="E79" s="148"/>
      <c r="F79" s="148"/>
    </row>
    <row r="80" spans="1:6" x14ac:dyDescent="0.25">
      <c r="A80" s="1"/>
      <c r="B80" s="149"/>
      <c r="C80" s="149"/>
      <c r="D80" s="149"/>
      <c r="E80" s="148"/>
      <c r="F80" s="148"/>
    </row>
    <row r="81" spans="1:6" x14ac:dyDescent="0.25">
      <c r="A81" s="1"/>
      <c r="B81" s="149"/>
      <c r="C81" s="149"/>
      <c r="D81" s="149"/>
      <c r="E81" s="148"/>
      <c r="F81" s="148"/>
    </row>
    <row r="82" spans="1:6" x14ac:dyDescent="0.25">
      <c r="A82" s="1"/>
      <c r="B82" s="149"/>
      <c r="C82" s="149"/>
      <c r="D82" s="149"/>
      <c r="E82" s="148"/>
      <c r="F82" s="148"/>
    </row>
    <row r="83" spans="1:6" x14ac:dyDescent="0.25">
      <c r="A83" s="1"/>
      <c r="B83" s="149"/>
      <c r="C83" s="149"/>
      <c r="D83" s="149"/>
      <c r="E83" s="148"/>
      <c r="F83" s="148"/>
    </row>
    <row r="84" spans="1:6" x14ac:dyDescent="0.25">
      <c r="A84" s="1"/>
      <c r="B84" s="149"/>
      <c r="C84" s="149"/>
      <c r="D84" s="149"/>
      <c r="E84" s="148"/>
      <c r="F84" s="148"/>
    </row>
    <row r="85" spans="1:6" x14ac:dyDescent="0.25">
      <c r="A85" s="1"/>
      <c r="B85" s="149"/>
      <c r="C85" s="149"/>
      <c r="D85" s="149"/>
      <c r="E85" s="148"/>
      <c r="F85" s="148"/>
    </row>
    <row r="86" spans="1:6" x14ac:dyDescent="0.25">
      <c r="A86" s="1"/>
      <c r="B86" s="149"/>
      <c r="C86" s="149"/>
      <c r="D86" s="149"/>
      <c r="E86" s="148"/>
      <c r="F86" s="148"/>
    </row>
    <row r="87" spans="1:6" x14ac:dyDescent="0.25">
      <c r="A87" s="1"/>
      <c r="B87" s="149"/>
      <c r="C87" s="149"/>
      <c r="D87" s="149"/>
      <c r="E87" s="148"/>
      <c r="F87" s="148"/>
    </row>
    <row r="88" spans="1:6" x14ac:dyDescent="0.25">
      <c r="A88" s="1"/>
      <c r="B88" s="149"/>
      <c r="C88" s="149"/>
      <c r="D88" s="149"/>
      <c r="E88" s="148"/>
      <c r="F88" s="148"/>
    </row>
    <row r="89" spans="1:6" x14ac:dyDescent="0.25">
      <c r="A89" s="1"/>
      <c r="B89" s="149"/>
      <c r="C89" s="149"/>
      <c r="D89" s="149"/>
      <c r="E89" s="148"/>
      <c r="F89" s="148"/>
    </row>
    <row r="90" spans="1:6" x14ac:dyDescent="0.25">
      <c r="A90" s="1"/>
      <c r="B90" s="149"/>
      <c r="C90" s="149"/>
      <c r="D90" s="149"/>
      <c r="E90" s="148"/>
      <c r="F90" s="148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7"/>
  <sheetViews>
    <sheetView workbookViewId="0">
      <pane ySplit="8" topLeftCell="A149" activePane="bottomLeft" state="frozen"/>
      <selection pane="bottomLeft" activeCell="G164" sqref="G164"/>
    </sheetView>
  </sheetViews>
  <sheetFormatPr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9.7109375" customWidth="1"/>
    <col min="7" max="9" width="11.7109375" customWidth="1"/>
    <col min="10" max="15" width="0" hidden="1" customWidth="1"/>
    <col min="16" max="16" width="9.42578125" customWidth="1"/>
    <col min="17" max="18" width="0" hidden="1" customWidth="1"/>
    <col min="19" max="19" width="7.7109375" customWidth="1"/>
    <col min="20" max="26" width="0" hidden="1" customWidth="1"/>
  </cols>
  <sheetData>
    <row r="1" spans="1:26" x14ac:dyDescent="0.25">
      <c r="A1" s="3"/>
      <c r="B1" s="5" t="s">
        <v>27</v>
      </c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30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410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78</v>
      </c>
      <c r="B8" s="164" t="s">
        <v>79</v>
      </c>
      <c r="C8" s="164" t="s">
        <v>80</v>
      </c>
      <c r="D8" s="164" t="s">
        <v>81</v>
      </c>
      <c r="E8" s="164" t="s">
        <v>82</v>
      </c>
      <c r="F8" s="164" t="s">
        <v>83</v>
      </c>
      <c r="G8" s="164" t="s">
        <v>58</v>
      </c>
      <c r="H8" s="164" t="s">
        <v>59</v>
      </c>
      <c r="I8" s="164" t="s">
        <v>84</v>
      </c>
      <c r="J8" s="164"/>
      <c r="K8" s="164"/>
      <c r="L8" s="164"/>
      <c r="M8" s="164"/>
      <c r="N8" s="164"/>
      <c r="O8" s="164"/>
      <c r="P8" s="164" t="s">
        <v>85</v>
      </c>
      <c r="Q8" s="161"/>
      <c r="R8" s="161"/>
      <c r="S8" s="164" t="s">
        <v>86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69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70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419</v>
      </c>
      <c r="C11" s="172" t="s">
        <v>420</v>
      </c>
      <c r="D11" s="168" t="s">
        <v>421</v>
      </c>
      <c r="E11" s="168" t="s">
        <v>96</v>
      </c>
      <c r="F11" s="169">
        <v>68.587999999999994</v>
      </c>
      <c r="G11" s="170"/>
      <c r="H11" s="170"/>
      <c r="I11" s="170">
        <f t="shared" ref="I11:I16" si="0">ROUND(F11*(G11+H11),2)</f>
        <v>0</v>
      </c>
      <c r="J11" s="168">
        <f t="shared" ref="J11:J16" si="1">ROUND(F11*(N11),2)</f>
        <v>222.23</v>
      </c>
      <c r="K11" s="1">
        <f t="shared" ref="K11:K16" si="2">ROUND(F11*(O11),2)</f>
        <v>0</v>
      </c>
      <c r="L11" s="1">
        <f t="shared" ref="L11:L16" si="3">ROUND(F11*(G11),2)</f>
        <v>0</v>
      </c>
      <c r="M11" s="1"/>
      <c r="N11" s="1">
        <v>3.24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419</v>
      </c>
      <c r="C12" s="172" t="s">
        <v>422</v>
      </c>
      <c r="D12" s="168" t="s">
        <v>423</v>
      </c>
      <c r="E12" s="168" t="s">
        <v>128</v>
      </c>
      <c r="F12" s="169">
        <v>57.115000000000002</v>
      </c>
      <c r="G12" s="170"/>
      <c r="H12" s="170"/>
      <c r="I12" s="170">
        <f t="shared" si="0"/>
        <v>0</v>
      </c>
      <c r="J12" s="168">
        <f t="shared" si="1"/>
        <v>193.05</v>
      </c>
      <c r="K12" s="1">
        <f t="shared" si="2"/>
        <v>0</v>
      </c>
      <c r="L12" s="1">
        <f t="shared" si="3"/>
        <v>0</v>
      </c>
      <c r="M12" s="1"/>
      <c r="N12" s="1">
        <v>3.38</v>
      </c>
      <c r="O12" s="1"/>
      <c r="P12" s="167"/>
      <c r="Q12" s="173"/>
      <c r="R12" s="173"/>
      <c r="S12" s="167">
        <f>ROUND(F12*(X12),3)</f>
        <v>13.135999999999999</v>
      </c>
      <c r="X12">
        <v>0.23</v>
      </c>
      <c r="Z12">
        <v>0</v>
      </c>
    </row>
    <row r="13" spans="1:26" ht="24.95" customHeight="1" x14ac:dyDescent="0.25">
      <c r="A13" s="171"/>
      <c r="B13" s="168" t="s">
        <v>419</v>
      </c>
      <c r="C13" s="172" t="s">
        <v>424</v>
      </c>
      <c r="D13" s="168" t="s">
        <v>425</v>
      </c>
      <c r="E13" s="168" t="s">
        <v>96</v>
      </c>
      <c r="F13" s="169">
        <v>13.524274999999999</v>
      </c>
      <c r="G13" s="170"/>
      <c r="H13" s="170"/>
      <c r="I13" s="170">
        <f t="shared" si="0"/>
        <v>0</v>
      </c>
      <c r="J13" s="168">
        <f t="shared" si="1"/>
        <v>69.790000000000006</v>
      </c>
      <c r="K13" s="1">
        <f t="shared" si="2"/>
        <v>0</v>
      </c>
      <c r="L13" s="1">
        <f t="shared" si="3"/>
        <v>0</v>
      </c>
      <c r="M13" s="1"/>
      <c r="N13" s="1">
        <v>5.16</v>
      </c>
      <c r="O13" s="1"/>
      <c r="P13" s="167"/>
      <c r="Q13" s="173"/>
      <c r="R13" s="173"/>
      <c r="S13" s="167">
        <f>ROUND(F13*(X13),3)</f>
        <v>2.448</v>
      </c>
      <c r="X13">
        <v>0.18099999999999999</v>
      </c>
      <c r="Z13">
        <v>0</v>
      </c>
    </row>
    <row r="14" spans="1:26" ht="24.95" customHeight="1" x14ac:dyDescent="0.25">
      <c r="A14" s="171"/>
      <c r="B14" s="168" t="s">
        <v>87</v>
      </c>
      <c r="C14" s="172" t="s">
        <v>88</v>
      </c>
      <c r="D14" s="168" t="s">
        <v>89</v>
      </c>
      <c r="E14" s="168" t="s">
        <v>90</v>
      </c>
      <c r="F14" s="169">
        <v>1.2800000000000002</v>
      </c>
      <c r="G14" s="170"/>
      <c r="H14" s="170"/>
      <c r="I14" s="170">
        <f t="shared" si="0"/>
        <v>0</v>
      </c>
      <c r="J14" s="168">
        <f t="shared" si="1"/>
        <v>43.11</v>
      </c>
      <c r="K14" s="1">
        <f t="shared" si="2"/>
        <v>0</v>
      </c>
      <c r="L14" s="1">
        <f t="shared" si="3"/>
        <v>0</v>
      </c>
      <c r="M14" s="1"/>
      <c r="N14" s="1">
        <v>33.68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87</v>
      </c>
      <c r="C15" s="172" t="s">
        <v>426</v>
      </c>
      <c r="D15" s="168" t="s">
        <v>427</v>
      </c>
      <c r="E15" s="168" t="s">
        <v>90</v>
      </c>
      <c r="F15" s="169">
        <v>1.2800000000000002</v>
      </c>
      <c r="G15" s="170"/>
      <c r="H15" s="170"/>
      <c r="I15" s="170">
        <f t="shared" si="0"/>
        <v>0</v>
      </c>
      <c r="J15" s="168">
        <f t="shared" si="1"/>
        <v>2.34</v>
      </c>
      <c r="K15" s="1">
        <f t="shared" si="2"/>
        <v>0</v>
      </c>
      <c r="L15" s="1">
        <f t="shared" si="3"/>
        <v>0</v>
      </c>
      <c r="M15" s="1"/>
      <c r="N15" s="1">
        <v>1.83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87</v>
      </c>
      <c r="C16" s="172" t="s">
        <v>428</v>
      </c>
      <c r="D16" s="168" t="s">
        <v>429</v>
      </c>
      <c r="E16" s="168" t="s">
        <v>90</v>
      </c>
      <c r="F16" s="169">
        <v>1.2800000000000002</v>
      </c>
      <c r="G16" s="170"/>
      <c r="H16" s="170"/>
      <c r="I16" s="170">
        <f t="shared" si="0"/>
        <v>0</v>
      </c>
      <c r="J16" s="168">
        <f t="shared" si="1"/>
        <v>1.27</v>
      </c>
      <c r="K16" s="1">
        <f t="shared" si="2"/>
        <v>0</v>
      </c>
      <c r="L16" s="1">
        <f t="shared" si="3"/>
        <v>0</v>
      </c>
      <c r="M16" s="1"/>
      <c r="N16" s="1">
        <v>0.99</v>
      </c>
      <c r="O16" s="1"/>
      <c r="P16" s="167"/>
      <c r="Q16" s="173"/>
      <c r="R16" s="173"/>
      <c r="S16" s="167"/>
      <c r="Z16">
        <v>0</v>
      </c>
    </row>
    <row r="17" spans="1:26" x14ac:dyDescent="0.25">
      <c r="A17" s="156"/>
      <c r="B17" s="156"/>
      <c r="C17" s="156"/>
      <c r="D17" s="156" t="s">
        <v>70</v>
      </c>
      <c r="E17" s="156"/>
      <c r="F17" s="167"/>
      <c r="G17" s="159">
        <f>ROUND((SUM(L10:L16))/1,2)</f>
        <v>0</v>
      </c>
      <c r="H17" s="159">
        <f>ROUND((SUM(M10:M16))/1,2)</f>
        <v>0</v>
      </c>
      <c r="I17" s="159">
        <f>ROUND((SUM(I10:I16))/1,2)</f>
        <v>0</v>
      </c>
      <c r="J17" s="156"/>
      <c r="K17" s="156"/>
      <c r="L17" s="156">
        <f>ROUND((SUM(L10:L16))/1,2)</f>
        <v>0</v>
      </c>
      <c r="M17" s="156">
        <f>ROUND((SUM(M10:M16))/1,2)</f>
        <v>0</v>
      </c>
      <c r="N17" s="156"/>
      <c r="O17" s="156"/>
      <c r="P17" s="174">
        <f>ROUND((SUM(P10:P16))/1,2)</f>
        <v>0</v>
      </c>
      <c r="Q17" s="153"/>
      <c r="R17" s="153"/>
      <c r="S17" s="174">
        <f>ROUND((SUM(S10:S16))/1,2)</f>
        <v>15.58</v>
      </c>
      <c r="T17" s="153"/>
      <c r="U17" s="153"/>
      <c r="V17" s="153"/>
      <c r="W17" s="153"/>
      <c r="X17" s="153"/>
      <c r="Y17" s="153"/>
      <c r="Z17" s="153"/>
    </row>
    <row r="18" spans="1:26" x14ac:dyDescent="0.25">
      <c r="A18" s="1"/>
      <c r="B18" s="1"/>
      <c r="C18" s="1"/>
      <c r="D18" s="1"/>
      <c r="E18" s="1"/>
      <c r="F18" s="163"/>
      <c r="G18" s="149"/>
      <c r="H18" s="149"/>
      <c r="I18" s="149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56"/>
      <c r="B19" s="156"/>
      <c r="C19" s="156"/>
      <c r="D19" s="156" t="s">
        <v>411</v>
      </c>
      <c r="E19" s="156"/>
      <c r="F19" s="167"/>
      <c r="G19" s="157"/>
      <c r="H19" s="157"/>
      <c r="I19" s="157"/>
      <c r="J19" s="156"/>
      <c r="K19" s="156"/>
      <c r="L19" s="156"/>
      <c r="M19" s="156"/>
      <c r="N19" s="156"/>
      <c r="O19" s="156"/>
      <c r="P19" s="156"/>
      <c r="Q19" s="153"/>
      <c r="R19" s="153"/>
      <c r="S19" s="156"/>
      <c r="T19" s="153"/>
      <c r="U19" s="153"/>
      <c r="V19" s="153"/>
      <c r="W19" s="153"/>
      <c r="X19" s="153"/>
      <c r="Y19" s="153"/>
      <c r="Z19" s="153"/>
    </row>
    <row r="20" spans="1:26" ht="24.95" customHeight="1" x14ac:dyDescent="0.25">
      <c r="A20" s="171"/>
      <c r="B20" s="168" t="s">
        <v>430</v>
      </c>
      <c r="C20" s="172" t="s">
        <v>431</v>
      </c>
      <c r="D20" s="168" t="s">
        <v>432</v>
      </c>
      <c r="E20" s="168" t="s">
        <v>96</v>
      </c>
      <c r="F20" s="169">
        <v>34.872</v>
      </c>
      <c r="G20" s="170"/>
      <c r="H20" s="170"/>
      <c r="I20" s="170">
        <f>ROUND(F20*(G20+H20),2)</f>
        <v>0</v>
      </c>
      <c r="J20" s="168">
        <f>ROUND(F20*(N20),2)</f>
        <v>17.09</v>
      </c>
      <c r="K20" s="1">
        <f>ROUND(F20*(O20),2)</f>
        <v>0</v>
      </c>
      <c r="L20" s="1">
        <f>ROUND(F20*(G20),2)</f>
        <v>0</v>
      </c>
      <c r="M20" s="1"/>
      <c r="N20" s="1">
        <v>0.49</v>
      </c>
      <c r="O20" s="1"/>
      <c r="P20" s="167">
        <f>ROUND(F20*(R20),3)</f>
        <v>1E-3</v>
      </c>
      <c r="Q20" s="173"/>
      <c r="R20" s="173">
        <v>3.3000000000000003E-5</v>
      </c>
      <c r="S20" s="167"/>
      <c r="Z20">
        <v>0</v>
      </c>
    </row>
    <row r="21" spans="1:26" ht="24.95" customHeight="1" x14ac:dyDescent="0.25">
      <c r="A21" s="171"/>
      <c r="B21" s="168" t="s">
        <v>244</v>
      </c>
      <c r="C21" s="172" t="s">
        <v>433</v>
      </c>
      <c r="D21" s="168" t="s">
        <v>1147</v>
      </c>
      <c r="E21" s="168" t="s">
        <v>96</v>
      </c>
      <c r="F21" s="169">
        <v>40.102799999999995</v>
      </c>
      <c r="G21" s="170"/>
      <c r="H21" s="170"/>
      <c r="I21" s="170">
        <f>ROUND(F21*(G21+H21),2)</f>
        <v>0</v>
      </c>
      <c r="J21" s="168">
        <f>ROUND(F21*(N21),2)</f>
        <v>59.35</v>
      </c>
      <c r="K21" s="1">
        <f>ROUND(F21*(O21),2)</f>
        <v>0</v>
      </c>
      <c r="L21" s="1"/>
      <c r="M21" s="1">
        <f>ROUND(F21*(H21),2)</f>
        <v>0</v>
      </c>
      <c r="N21" s="1">
        <v>1.48</v>
      </c>
      <c r="O21" s="1"/>
      <c r="P21" s="167">
        <f>ROUND(F21*(R21),3)</f>
        <v>1.6E-2</v>
      </c>
      <c r="Q21" s="173"/>
      <c r="R21" s="173">
        <v>4.0000000000000002E-4</v>
      </c>
      <c r="S21" s="167"/>
      <c r="Z21">
        <v>0</v>
      </c>
    </row>
    <row r="22" spans="1:26" ht="24.95" customHeight="1" x14ac:dyDescent="0.25">
      <c r="A22" s="171"/>
      <c r="B22" s="168" t="s">
        <v>430</v>
      </c>
      <c r="C22" s="172" t="s">
        <v>434</v>
      </c>
      <c r="D22" s="168" t="s">
        <v>435</v>
      </c>
      <c r="E22" s="168" t="s">
        <v>90</v>
      </c>
      <c r="F22" s="169">
        <v>0.12800000000000003</v>
      </c>
      <c r="G22" s="170"/>
      <c r="H22" s="170"/>
      <c r="I22" s="170">
        <f>ROUND(F22*(G22+H22),2)</f>
        <v>0</v>
      </c>
      <c r="J22" s="168">
        <f>ROUND(F22*(N22),2)</f>
        <v>3.31</v>
      </c>
      <c r="K22" s="1">
        <f>ROUND(F22*(O22),2)</f>
        <v>0</v>
      </c>
      <c r="L22" s="1">
        <f>ROUND(F22*(G22),2)</f>
        <v>0</v>
      </c>
      <c r="M22" s="1"/>
      <c r="N22" s="1">
        <v>25.88</v>
      </c>
      <c r="O22" s="1"/>
      <c r="P22" s="167">
        <f>ROUND(F22*(R22),3)</f>
        <v>0.248</v>
      </c>
      <c r="Q22" s="173"/>
      <c r="R22" s="173">
        <v>1.93971</v>
      </c>
      <c r="S22" s="167"/>
      <c r="Z22">
        <v>0</v>
      </c>
    </row>
    <row r="23" spans="1:26" ht="24.95" customHeight="1" x14ac:dyDescent="0.25">
      <c r="A23" s="171"/>
      <c r="B23" s="168" t="s">
        <v>93</v>
      </c>
      <c r="C23" s="172" t="s">
        <v>436</v>
      </c>
      <c r="D23" s="168" t="s">
        <v>437</v>
      </c>
      <c r="E23" s="168" t="s">
        <v>90</v>
      </c>
      <c r="F23" s="169">
        <v>1.19232</v>
      </c>
      <c r="G23" s="170"/>
      <c r="H23" s="170"/>
      <c r="I23" s="170">
        <f>ROUND(F23*(G23+H23),2)</f>
        <v>0</v>
      </c>
      <c r="J23" s="168">
        <f>ROUND(F23*(N23),2)</f>
        <v>94.92</v>
      </c>
      <c r="K23" s="1">
        <f>ROUND(F23*(O23),2)</f>
        <v>0</v>
      </c>
      <c r="L23" s="1">
        <f>ROUND(F23*(G23),2)</f>
        <v>0</v>
      </c>
      <c r="M23" s="1"/>
      <c r="N23" s="1">
        <v>79.61</v>
      </c>
      <c r="O23" s="1"/>
      <c r="P23" s="167">
        <f>ROUND(F23*(R23),3)</f>
        <v>2.8849999999999998</v>
      </c>
      <c r="Q23" s="173"/>
      <c r="R23" s="173">
        <v>2.4193210559999998</v>
      </c>
      <c r="S23" s="167"/>
      <c r="Z23">
        <v>0</v>
      </c>
    </row>
    <row r="24" spans="1:26" x14ac:dyDescent="0.25">
      <c r="A24" s="156"/>
      <c r="B24" s="156"/>
      <c r="C24" s="156"/>
      <c r="D24" s="156" t="s">
        <v>411</v>
      </c>
      <c r="E24" s="156"/>
      <c r="F24" s="167"/>
      <c r="G24" s="159">
        <f>ROUND((SUM(L19:L23))/1,2)</f>
        <v>0</v>
      </c>
      <c r="H24" s="159">
        <f>ROUND((SUM(M19:M23))/1,2)</f>
        <v>0</v>
      </c>
      <c r="I24" s="159">
        <f>ROUND((SUM(I19:I23))/1,2)</f>
        <v>0</v>
      </c>
      <c r="J24" s="156"/>
      <c r="K24" s="156"/>
      <c r="L24" s="156">
        <f>ROUND((SUM(L19:L23))/1,2)</f>
        <v>0</v>
      </c>
      <c r="M24" s="156">
        <f>ROUND((SUM(M19:M23))/1,2)</f>
        <v>0</v>
      </c>
      <c r="N24" s="156"/>
      <c r="O24" s="156"/>
      <c r="P24" s="174">
        <f>ROUND((SUM(P19:P23))/1,2)</f>
        <v>3.15</v>
      </c>
      <c r="Q24" s="153"/>
      <c r="R24" s="153"/>
      <c r="S24" s="174">
        <f>ROUND((SUM(S19:S23))/1,2)</f>
        <v>0</v>
      </c>
      <c r="T24" s="153"/>
      <c r="U24" s="153"/>
      <c r="V24" s="153"/>
      <c r="W24" s="153"/>
      <c r="X24" s="153"/>
      <c r="Y24" s="153"/>
      <c r="Z24" s="153"/>
    </row>
    <row r="25" spans="1:26" x14ac:dyDescent="0.25">
      <c r="A25" s="1"/>
      <c r="B25" s="1"/>
      <c r="C25" s="1"/>
      <c r="D25" s="1"/>
      <c r="E25" s="1"/>
      <c r="F25" s="163"/>
      <c r="G25" s="149"/>
      <c r="H25" s="149"/>
      <c r="I25" s="149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56"/>
      <c r="B26" s="156"/>
      <c r="C26" s="156"/>
      <c r="D26" s="156" t="s">
        <v>167</v>
      </c>
      <c r="E26" s="156"/>
      <c r="F26" s="167"/>
      <c r="G26" s="157"/>
      <c r="H26" s="157"/>
      <c r="I26" s="157"/>
      <c r="J26" s="156"/>
      <c r="K26" s="156"/>
      <c r="L26" s="156"/>
      <c r="M26" s="156"/>
      <c r="N26" s="156"/>
      <c r="O26" s="156"/>
      <c r="P26" s="156"/>
      <c r="Q26" s="153"/>
      <c r="R26" s="153"/>
      <c r="S26" s="156"/>
      <c r="T26" s="153"/>
      <c r="U26" s="153"/>
      <c r="V26" s="153"/>
      <c r="W26" s="153"/>
      <c r="X26" s="153"/>
      <c r="Y26" s="153"/>
      <c r="Z26" s="153"/>
    </row>
    <row r="27" spans="1:26" ht="24.95" customHeight="1" x14ac:dyDescent="0.25">
      <c r="A27" s="171"/>
      <c r="B27" s="168" t="s">
        <v>93</v>
      </c>
      <c r="C27" s="172" t="s">
        <v>438</v>
      </c>
      <c r="D27" s="168" t="s">
        <v>1143</v>
      </c>
      <c r="E27" s="168" t="s">
        <v>327</v>
      </c>
      <c r="F27" s="169">
        <v>5.3879999999999999</v>
      </c>
      <c r="G27" s="170"/>
      <c r="H27" s="170"/>
      <c r="I27" s="170">
        <f>ROUND(F27*(G27+H27),2)</f>
        <v>0</v>
      </c>
      <c r="J27" s="168">
        <f>ROUND(F27*(N27),2)</f>
        <v>787.46</v>
      </c>
      <c r="K27" s="1">
        <f>ROUND(F27*(O27),2)</f>
        <v>0</v>
      </c>
      <c r="L27" s="1">
        <f>ROUND(F27*(G27),2)</f>
        <v>0</v>
      </c>
      <c r="M27" s="1"/>
      <c r="N27" s="1">
        <v>146.15</v>
      </c>
      <c r="O27" s="1"/>
      <c r="P27" s="167">
        <f>ROUND(F27*(R27),3)</f>
        <v>3.5529999999999999</v>
      </c>
      <c r="Q27" s="173"/>
      <c r="R27" s="173">
        <v>0.65951000000000004</v>
      </c>
      <c r="S27" s="167"/>
      <c r="Z27">
        <v>0</v>
      </c>
    </row>
    <row r="28" spans="1:26" ht="24.95" customHeight="1" x14ac:dyDescent="0.25">
      <c r="A28" s="171"/>
      <c r="B28" s="168" t="s">
        <v>115</v>
      </c>
      <c r="C28" s="172" t="s">
        <v>173</v>
      </c>
      <c r="D28" s="168" t="s">
        <v>174</v>
      </c>
      <c r="E28" s="168" t="s">
        <v>96</v>
      </c>
      <c r="F28" s="169">
        <v>0.72000000000000008</v>
      </c>
      <c r="G28" s="170"/>
      <c r="H28" s="170"/>
      <c r="I28" s="170">
        <f>ROUND(F28*(G28+H28),2)</f>
        <v>0</v>
      </c>
      <c r="J28" s="168">
        <f>ROUND(F28*(N28),2)</f>
        <v>45.15</v>
      </c>
      <c r="K28" s="1">
        <f>ROUND(F28*(O28),2)</f>
        <v>0</v>
      </c>
      <c r="L28" s="1">
        <f>ROUND(F28*(G28),2)</f>
        <v>0</v>
      </c>
      <c r="M28" s="1"/>
      <c r="N28" s="1">
        <v>62.71</v>
      </c>
      <c r="O28" s="1"/>
      <c r="P28" s="167">
        <f>ROUND(F28*(R28),3)</f>
        <v>0.36299999999999999</v>
      </c>
      <c r="Q28" s="173"/>
      <c r="R28" s="173">
        <v>0.50441000000000003</v>
      </c>
      <c r="S28" s="167"/>
      <c r="Z28">
        <v>0</v>
      </c>
    </row>
    <row r="29" spans="1:26" ht="24.95" customHeight="1" x14ac:dyDescent="0.25">
      <c r="A29" s="171"/>
      <c r="B29" s="168" t="s">
        <v>93</v>
      </c>
      <c r="C29" s="172" t="s">
        <v>439</v>
      </c>
      <c r="D29" s="168" t="s">
        <v>1144</v>
      </c>
      <c r="E29" s="168" t="s">
        <v>149</v>
      </c>
      <c r="F29" s="169">
        <v>3</v>
      </c>
      <c r="G29" s="170"/>
      <c r="H29" s="170"/>
      <c r="I29" s="170">
        <f>ROUND(F29*(G29+H29),2)</f>
        <v>0</v>
      </c>
      <c r="J29" s="168">
        <f>ROUND(F29*(N29),2)</f>
        <v>33.03</v>
      </c>
      <c r="K29" s="1">
        <f>ROUND(F29*(O29),2)</f>
        <v>0</v>
      </c>
      <c r="L29" s="1">
        <f>ROUND(F29*(G29),2)</f>
        <v>0</v>
      </c>
      <c r="M29" s="1"/>
      <c r="N29" s="1">
        <v>11.01</v>
      </c>
      <c r="O29" s="1"/>
      <c r="P29" s="167">
        <f>ROUND(F29*(R29),3)</f>
        <v>4.5999999999999999E-2</v>
      </c>
      <c r="Q29" s="173"/>
      <c r="R29" s="173">
        <v>1.5219999999999999E-2</v>
      </c>
      <c r="S29" s="167"/>
      <c r="Z29">
        <v>0</v>
      </c>
    </row>
    <row r="30" spans="1:26" ht="24.95" customHeight="1" x14ac:dyDescent="0.25">
      <c r="A30" s="171"/>
      <c r="B30" s="168" t="s">
        <v>115</v>
      </c>
      <c r="C30" s="172" t="s">
        <v>171</v>
      </c>
      <c r="D30" s="168" t="s">
        <v>172</v>
      </c>
      <c r="E30" s="168" t="s">
        <v>90</v>
      </c>
      <c r="F30" s="169">
        <v>17.010000000000002</v>
      </c>
      <c r="G30" s="170"/>
      <c r="H30" s="170"/>
      <c r="I30" s="170">
        <f>ROUND(F30*(G30+H30),2)</f>
        <v>0</v>
      </c>
      <c r="J30" s="168">
        <f>ROUND(F30*(N30),2)</f>
        <v>615.41999999999996</v>
      </c>
      <c r="K30" s="1">
        <f>ROUND(F30*(O30),2)</f>
        <v>0</v>
      </c>
      <c r="L30" s="1">
        <f>ROUND(F30*(G30),2)</f>
        <v>0</v>
      </c>
      <c r="M30" s="1"/>
      <c r="N30" s="1">
        <v>36.18</v>
      </c>
      <c r="O30" s="1"/>
      <c r="P30" s="167">
        <f>ROUND(F30*(R30),3)</f>
        <v>3.6459999999999999</v>
      </c>
      <c r="Q30" s="173"/>
      <c r="R30" s="173">
        <v>0.21432000000000001</v>
      </c>
      <c r="S30" s="167"/>
      <c r="Z30">
        <v>0</v>
      </c>
    </row>
    <row r="31" spans="1:26" ht="23.25" x14ac:dyDescent="0.25">
      <c r="A31" s="171"/>
      <c r="B31" s="168" t="s">
        <v>93</v>
      </c>
      <c r="C31" s="172" t="s">
        <v>440</v>
      </c>
      <c r="D31" s="168" t="s">
        <v>1145</v>
      </c>
      <c r="E31" s="168" t="s">
        <v>149</v>
      </c>
      <c r="F31" s="169">
        <v>3</v>
      </c>
      <c r="G31" s="170"/>
      <c r="H31" s="170"/>
      <c r="I31" s="170">
        <f>ROUND(F31*(G31+H31),2)</f>
        <v>0</v>
      </c>
      <c r="J31" s="168">
        <f>ROUND(F31*(N31),2)</f>
        <v>75.75</v>
      </c>
      <c r="K31" s="1">
        <f>ROUND(F31*(O31),2)</f>
        <v>0</v>
      </c>
      <c r="L31" s="1">
        <f>ROUND(F31*(G31),2)</f>
        <v>0</v>
      </c>
      <c r="M31" s="1"/>
      <c r="N31" s="1">
        <v>25.25</v>
      </c>
      <c r="O31" s="1"/>
      <c r="P31" s="167">
        <f>ROUND(F31*(R31),3)</f>
        <v>0.10299999999999999</v>
      </c>
      <c r="Q31" s="173"/>
      <c r="R31" s="173">
        <v>3.4480499999999997E-2</v>
      </c>
      <c r="S31" s="167"/>
      <c r="Z31">
        <v>0</v>
      </c>
    </row>
    <row r="32" spans="1:26" x14ac:dyDescent="0.25">
      <c r="A32" s="156"/>
      <c r="B32" s="156"/>
      <c r="C32" s="156"/>
      <c r="D32" s="156" t="s">
        <v>167</v>
      </c>
      <c r="E32" s="156"/>
      <c r="F32" s="167"/>
      <c r="G32" s="159">
        <f>ROUND((SUM(L26:L31))/1,2)</f>
        <v>0</v>
      </c>
      <c r="H32" s="159">
        <f>ROUND((SUM(M26:M31))/1,2)</f>
        <v>0</v>
      </c>
      <c r="I32" s="159">
        <f>ROUND((SUM(I26:I31))/1,2)</f>
        <v>0</v>
      </c>
      <c r="J32" s="156"/>
      <c r="K32" s="156"/>
      <c r="L32" s="156">
        <f>ROUND((SUM(L26:L31))/1,2)</f>
        <v>0</v>
      </c>
      <c r="M32" s="156">
        <f>ROUND((SUM(M26:M31))/1,2)</f>
        <v>0</v>
      </c>
      <c r="N32" s="156"/>
      <c r="O32" s="156"/>
      <c r="P32" s="174">
        <f>ROUND((SUM(P26:P31))/1,2)</f>
        <v>7.71</v>
      </c>
      <c r="Q32" s="153"/>
      <c r="R32" s="153"/>
      <c r="S32" s="174">
        <f>ROUND((SUM(S26:S31))/1,2)</f>
        <v>0</v>
      </c>
      <c r="T32" s="153"/>
      <c r="U32" s="153"/>
      <c r="V32" s="153"/>
      <c r="W32" s="153"/>
      <c r="X32" s="153"/>
      <c r="Y32" s="153"/>
      <c r="Z32" s="153"/>
    </row>
    <row r="33" spans="1:26" x14ac:dyDescent="0.25">
      <c r="A33" s="1"/>
      <c r="B33" s="1"/>
      <c r="C33" s="1"/>
      <c r="D33" s="1"/>
      <c r="E33" s="1"/>
      <c r="F33" s="163"/>
      <c r="G33" s="149"/>
      <c r="H33" s="149"/>
      <c r="I33" s="149"/>
      <c r="J33" s="1"/>
      <c r="K33" s="1"/>
      <c r="L33" s="1"/>
      <c r="M33" s="1"/>
      <c r="N33" s="1"/>
      <c r="O33" s="1"/>
      <c r="P33" s="1"/>
      <c r="S33" s="1"/>
    </row>
    <row r="34" spans="1:26" x14ac:dyDescent="0.25">
      <c r="A34" s="156"/>
      <c r="B34" s="156"/>
      <c r="C34" s="156"/>
      <c r="D34" s="156" t="s">
        <v>323</v>
      </c>
      <c r="E34" s="156"/>
      <c r="F34" s="167"/>
      <c r="G34" s="157"/>
      <c r="H34" s="157"/>
      <c r="I34" s="157"/>
      <c r="J34" s="156"/>
      <c r="K34" s="156"/>
      <c r="L34" s="156"/>
      <c r="M34" s="156"/>
      <c r="N34" s="156"/>
      <c r="O34" s="156"/>
      <c r="P34" s="156"/>
      <c r="Q34" s="153"/>
      <c r="R34" s="153"/>
      <c r="S34" s="156"/>
      <c r="T34" s="153"/>
      <c r="U34" s="153"/>
      <c r="V34" s="153"/>
      <c r="W34" s="153"/>
      <c r="X34" s="153"/>
      <c r="Y34" s="153"/>
      <c r="Z34" s="153"/>
    </row>
    <row r="35" spans="1:26" ht="24.95" customHeight="1" x14ac:dyDescent="0.25">
      <c r="A35" s="171"/>
      <c r="B35" s="168" t="s">
        <v>441</v>
      </c>
      <c r="C35" s="172" t="s">
        <v>442</v>
      </c>
      <c r="D35" s="168" t="s">
        <v>443</v>
      </c>
      <c r="E35" s="168" t="s">
        <v>96</v>
      </c>
      <c r="F35" s="169">
        <v>137.792</v>
      </c>
      <c r="G35" s="170"/>
      <c r="H35" s="170"/>
      <c r="I35" s="170">
        <f>ROUND(F35*(G35+H35),2)</f>
        <v>0</v>
      </c>
      <c r="J35" s="168">
        <f>ROUND(F35*(N35),2)</f>
        <v>1412.37</v>
      </c>
      <c r="K35" s="1">
        <f>ROUND(F35*(O35),2)</f>
        <v>0</v>
      </c>
      <c r="L35" s="1">
        <f>ROUND(F35*(G35),2)</f>
        <v>0</v>
      </c>
      <c r="M35" s="1"/>
      <c r="N35" s="1">
        <v>10.25</v>
      </c>
      <c r="O35" s="1"/>
      <c r="P35" s="167">
        <f>ROUND(F35*(R35),3)</f>
        <v>32.441000000000003</v>
      </c>
      <c r="Q35" s="173"/>
      <c r="R35" s="173">
        <v>0.23543509000000001</v>
      </c>
      <c r="S35" s="167"/>
      <c r="Z35">
        <v>0</v>
      </c>
    </row>
    <row r="36" spans="1:26" x14ac:dyDescent="0.25">
      <c r="A36" s="156"/>
      <c r="B36" s="156"/>
      <c r="C36" s="156"/>
      <c r="D36" s="156" t="s">
        <v>323</v>
      </c>
      <c r="E36" s="156"/>
      <c r="F36" s="167"/>
      <c r="G36" s="159">
        <f>ROUND((SUM(L34:L35))/1,2)</f>
        <v>0</v>
      </c>
      <c r="H36" s="159">
        <f>ROUND((SUM(M34:M35))/1,2)</f>
        <v>0</v>
      </c>
      <c r="I36" s="159">
        <f>ROUND((SUM(I34:I35))/1,2)</f>
        <v>0</v>
      </c>
      <c r="J36" s="156"/>
      <c r="K36" s="156"/>
      <c r="L36" s="156">
        <f>ROUND((SUM(L34:L35))/1,2)</f>
        <v>0</v>
      </c>
      <c r="M36" s="156">
        <f>ROUND((SUM(M34:M35))/1,2)</f>
        <v>0</v>
      </c>
      <c r="N36" s="156"/>
      <c r="O36" s="156"/>
      <c r="P36" s="174">
        <f>ROUND((SUM(P34:P35))/1,2)</f>
        <v>32.44</v>
      </c>
      <c r="Q36" s="153"/>
      <c r="R36" s="153"/>
      <c r="S36" s="174">
        <f>ROUND((SUM(S34:S35))/1,2)</f>
        <v>0</v>
      </c>
      <c r="T36" s="153"/>
      <c r="U36" s="153"/>
      <c r="V36" s="153"/>
      <c r="W36" s="153"/>
      <c r="X36" s="153"/>
      <c r="Y36" s="153"/>
      <c r="Z36" s="153"/>
    </row>
    <row r="37" spans="1:26" x14ac:dyDescent="0.25">
      <c r="A37" s="1"/>
      <c r="B37" s="1"/>
      <c r="C37" s="1"/>
      <c r="D37" s="1"/>
      <c r="E37" s="1"/>
      <c r="F37" s="163"/>
      <c r="G37" s="149"/>
      <c r="H37" s="149"/>
      <c r="I37" s="149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56"/>
      <c r="B38" s="156"/>
      <c r="C38" s="156"/>
      <c r="D38" s="156" t="s">
        <v>412</v>
      </c>
      <c r="E38" s="156"/>
      <c r="F38" s="167"/>
      <c r="G38" s="157"/>
      <c r="H38" s="157"/>
      <c r="I38" s="157"/>
      <c r="J38" s="156"/>
      <c r="K38" s="156"/>
      <c r="L38" s="156"/>
      <c r="M38" s="156"/>
      <c r="N38" s="156"/>
      <c r="O38" s="156"/>
      <c r="P38" s="156"/>
      <c r="Q38" s="153"/>
      <c r="R38" s="153"/>
      <c r="S38" s="156"/>
      <c r="T38" s="153"/>
      <c r="U38" s="153"/>
      <c r="V38" s="153"/>
      <c r="W38" s="153"/>
      <c r="X38" s="153"/>
      <c r="Y38" s="153"/>
      <c r="Z38" s="153"/>
    </row>
    <row r="39" spans="1:26" ht="24.95" customHeight="1" x14ac:dyDescent="0.25">
      <c r="A39" s="171"/>
      <c r="B39" s="168" t="s">
        <v>444</v>
      </c>
      <c r="C39" s="172" t="s">
        <v>445</v>
      </c>
      <c r="D39" s="168" t="s">
        <v>446</v>
      </c>
      <c r="E39" s="168" t="s">
        <v>96</v>
      </c>
      <c r="F39" s="169">
        <v>137.792</v>
      </c>
      <c r="G39" s="170"/>
      <c r="H39" s="170"/>
      <c r="I39" s="170">
        <f>ROUND(F39*(G39+H39),2)</f>
        <v>0</v>
      </c>
      <c r="J39" s="168">
        <f>ROUND(F39*(N39),2)</f>
        <v>297.63</v>
      </c>
      <c r="K39" s="1">
        <f>ROUND(F39*(O39),2)</f>
        <v>0</v>
      </c>
      <c r="L39" s="1">
        <f>ROUND(F39*(G39),2)</f>
        <v>0</v>
      </c>
      <c r="M39" s="1"/>
      <c r="N39" s="1">
        <v>2.16</v>
      </c>
      <c r="O39" s="1"/>
      <c r="P39" s="167">
        <f>ROUND(F39*(R39),3)</f>
        <v>27.888999999999999</v>
      </c>
      <c r="Q39" s="173"/>
      <c r="R39" s="173">
        <v>0.2024</v>
      </c>
      <c r="S39" s="167"/>
      <c r="Z39">
        <v>0</v>
      </c>
    </row>
    <row r="40" spans="1:26" ht="24.95" customHeight="1" x14ac:dyDescent="0.25">
      <c r="A40" s="171"/>
      <c r="B40" s="168" t="s">
        <v>444</v>
      </c>
      <c r="C40" s="172" t="s">
        <v>447</v>
      </c>
      <c r="D40" s="168" t="s">
        <v>448</v>
      </c>
      <c r="E40" s="168" t="s">
        <v>96</v>
      </c>
      <c r="F40" s="169">
        <v>137.792</v>
      </c>
      <c r="G40" s="170"/>
      <c r="H40" s="170"/>
      <c r="I40" s="170">
        <f>ROUND(F40*(G40+H40),2)</f>
        <v>0</v>
      </c>
      <c r="J40" s="168">
        <f>ROUND(F40*(N40),2)</f>
        <v>1985.58</v>
      </c>
      <c r="K40" s="1">
        <f>ROUND(F40*(O40),2)</f>
        <v>0</v>
      </c>
      <c r="L40" s="1">
        <f>ROUND(F40*(G40),2)</f>
        <v>0</v>
      </c>
      <c r="M40" s="1"/>
      <c r="N40" s="1">
        <v>14.41</v>
      </c>
      <c r="O40" s="1"/>
      <c r="P40" s="167">
        <f>ROUND(F40*(R40),3)</f>
        <v>15.433</v>
      </c>
      <c r="Q40" s="173"/>
      <c r="R40" s="173">
        <v>0.112</v>
      </c>
      <c r="S40" s="167"/>
      <c r="Z40">
        <v>0</v>
      </c>
    </row>
    <row r="41" spans="1:26" ht="24.95" customHeight="1" x14ac:dyDescent="0.25">
      <c r="A41" s="171"/>
      <c r="B41" s="168" t="s">
        <v>449</v>
      </c>
      <c r="C41" s="172" t="s">
        <v>450</v>
      </c>
      <c r="D41" s="168" t="s">
        <v>451</v>
      </c>
      <c r="E41" s="168" t="s">
        <v>452</v>
      </c>
      <c r="F41" s="169">
        <v>111.49894999999999</v>
      </c>
      <c r="G41" s="170"/>
      <c r="H41" s="170"/>
      <c r="I41" s="170">
        <f>ROUND(F41*(G41+H41),2)</f>
        <v>0</v>
      </c>
      <c r="J41" s="168">
        <f>ROUND(F41*(N41),2)</f>
        <v>1616.73</v>
      </c>
      <c r="K41" s="1">
        <f>ROUND(F41*(O41),2)</f>
        <v>0</v>
      </c>
      <c r="L41" s="1"/>
      <c r="M41" s="1">
        <f>ROUND(F41*(H41),2)</f>
        <v>0</v>
      </c>
      <c r="N41" s="1">
        <v>14.5</v>
      </c>
      <c r="O41" s="1"/>
      <c r="P41" s="167"/>
      <c r="Q41" s="173"/>
      <c r="R41" s="173"/>
      <c r="S41" s="167"/>
      <c r="Z41">
        <v>0</v>
      </c>
    </row>
    <row r="42" spans="1:26" ht="24.95" customHeight="1" x14ac:dyDescent="0.25">
      <c r="A42" s="171"/>
      <c r="B42" s="168" t="s">
        <v>453</v>
      </c>
      <c r="C42" s="172" t="s">
        <v>454</v>
      </c>
      <c r="D42" s="168" t="s">
        <v>455</v>
      </c>
      <c r="E42" s="168" t="s">
        <v>96</v>
      </c>
      <c r="F42" s="169">
        <v>9.5586400000000005</v>
      </c>
      <c r="G42" s="170"/>
      <c r="H42" s="170"/>
      <c r="I42" s="170">
        <f>ROUND(F42*(G42+H42),2)</f>
        <v>0</v>
      </c>
      <c r="J42" s="168">
        <f>ROUND(F42*(N42),2)</f>
        <v>176.83</v>
      </c>
      <c r="K42" s="1">
        <f>ROUND(F42*(O42),2)</f>
        <v>0</v>
      </c>
      <c r="L42" s="1"/>
      <c r="M42" s="1">
        <f>ROUND(F42*(H42),2)</f>
        <v>0</v>
      </c>
      <c r="N42" s="1">
        <v>18.5</v>
      </c>
      <c r="O42" s="1"/>
      <c r="P42" s="167">
        <f>ROUND(F42*(R42),3)</f>
        <v>1.415</v>
      </c>
      <c r="Q42" s="173"/>
      <c r="R42" s="173">
        <v>0.14799999999999999</v>
      </c>
      <c r="S42" s="167"/>
      <c r="Z42">
        <v>0</v>
      </c>
    </row>
    <row r="43" spans="1:26" ht="24.95" customHeight="1" x14ac:dyDescent="0.25">
      <c r="A43" s="171"/>
      <c r="B43" s="168" t="s">
        <v>146</v>
      </c>
      <c r="C43" s="172" t="s">
        <v>456</v>
      </c>
      <c r="D43" s="168" t="s">
        <v>457</v>
      </c>
      <c r="E43" s="168" t="s">
        <v>458</v>
      </c>
      <c r="F43" s="169">
        <v>34.872</v>
      </c>
      <c r="G43" s="170"/>
      <c r="H43" s="170"/>
      <c r="I43" s="170">
        <f>ROUND(F43*(G43+H43),2)</f>
        <v>0</v>
      </c>
      <c r="J43" s="168">
        <f>ROUND(F43*(N43),2)</f>
        <v>544</v>
      </c>
      <c r="K43" s="1">
        <f>ROUND(F43*(O43),2)</f>
        <v>0</v>
      </c>
      <c r="L43" s="1">
        <f>ROUND(F43*(G43),2)</f>
        <v>0</v>
      </c>
      <c r="M43" s="1"/>
      <c r="N43" s="1">
        <v>15.6</v>
      </c>
      <c r="O43" s="1"/>
      <c r="P43" s="167"/>
      <c r="Q43" s="173"/>
      <c r="R43" s="173"/>
      <c r="S43" s="167"/>
      <c r="Z43">
        <v>0</v>
      </c>
    </row>
    <row r="44" spans="1:26" x14ac:dyDescent="0.25">
      <c r="A44" s="156"/>
      <c r="B44" s="156"/>
      <c r="C44" s="156"/>
      <c r="D44" s="156" t="s">
        <v>412</v>
      </c>
      <c r="E44" s="156"/>
      <c r="F44" s="167"/>
      <c r="G44" s="159">
        <f>ROUND((SUM(L38:L43))/1,2)</f>
        <v>0</v>
      </c>
      <c r="H44" s="159">
        <f>ROUND((SUM(M38:M43))/1,2)</f>
        <v>0</v>
      </c>
      <c r="I44" s="159">
        <f>ROUND((SUM(I38:I43))/1,2)</f>
        <v>0</v>
      </c>
      <c r="J44" s="156"/>
      <c r="K44" s="156"/>
      <c r="L44" s="156">
        <f>ROUND((SUM(L38:L43))/1,2)</f>
        <v>0</v>
      </c>
      <c r="M44" s="156">
        <f>ROUND((SUM(M38:M43))/1,2)</f>
        <v>0</v>
      </c>
      <c r="N44" s="156"/>
      <c r="O44" s="156"/>
      <c r="P44" s="174">
        <f>ROUND((SUM(P38:P43))/1,2)</f>
        <v>44.74</v>
      </c>
      <c r="Q44" s="153"/>
      <c r="R44" s="153"/>
      <c r="S44" s="174">
        <f>ROUND((SUM(S38:S43))/1,2)</f>
        <v>0</v>
      </c>
      <c r="T44" s="153"/>
      <c r="U44" s="153"/>
      <c r="V44" s="153"/>
      <c r="W44" s="153"/>
      <c r="X44" s="153"/>
      <c r="Y44" s="153"/>
      <c r="Z44" s="153"/>
    </row>
    <row r="45" spans="1:26" x14ac:dyDescent="0.25">
      <c r="A45" s="1"/>
      <c r="B45" s="1"/>
      <c r="C45" s="1"/>
      <c r="D45" s="1"/>
      <c r="E45" s="1"/>
      <c r="F45" s="163"/>
      <c r="G45" s="149"/>
      <c r="H45" s="149"/>
      <c r="I45" s="149"/>
      <c r="J45" s="1"/>
      <c r="K45" s="1"/>
      <c r="L45" s="1"/>
      <c r="M45" s="1"/>
      <c r="N45" s="1"/>
      <c r="O45" s="1"/>
      <c r="P45" s="1"/>
      <c r="S45" s="1"/>
    </row>
    <row r="46" spans="1:26" x14ac:dyDescent="0.25">
      <c r="A46" s="156"/>
      <c r="B46" s="156"/>
      <c r="C46" s="156"/>
      <c r="D46" s="156" t="s">
        <v>71</v>
      </c>
      <c r="E46" s="156"/>
      <c r="F46" s="167"/>
      <c r="G46" s="157"/>
      <c r="H46" s="157"/>
      <c r="I46" s="157"/>
      <c r="J46" s="156"/>
      <c r="K46" s="156"/>
      <c r="L46" s="156"/>
      <c r="M46" s="156"/>
      <c r="N46" s="156"/>
      <c r="O46" s="156"/>
      <c r="P46" s="156"/>
      <c r="Q46" s="153"/>
      <c r="R46" s="153"/>
      <c r="S46" s="156"/>
      <c r="T46" s="153"/>
      <c r="U46" s="153"/>
      <c r="V46" s="153"/>
      <c r="W46" s="153"/>
      <c r="X46" s="153"/>
      <c r="Y46" s="153"/>
      <c r="Z46" s="153"/>
    </row>
    <row r="47" spans="1:26" ht="24.95" customHeight="1" x14ac:dyDescent="0.25">
      <c r="A47" s="171"/>
      <c r="B47" s="168" t="s">
        <v>115</v>
      </c>
      <c r="C47" s="172" t="s">
        <v>459</v>
      </c>
      <c r="D47" s="168" t="s">
        <v>460</v>
      </c>
      <c r="E47" s="168" t="s">
        <v>96</v>
      </c>
      <c r="F47" s="169">
        <v>587.29999999999995</v>
      </c>
      <c r="G47" s="170"/>
      <c r="H47" s="170"/>
      <c r="I47" s="170">
        <f t="shared" ref="I47:I54" si="4">ROUND(F47*(G47+H47),2)</f>
        <v>0</v>
      </c>
      <c r="J47" s="168">
        <f t="shared" ref="J47:J54" si="5">ROUND(F47*(N47),2)</f>
        <v>3042.21</v>
      </c>
      <c r="K47" s="1">
        <f t="shared" ref="K47:K54" si="6">ROUND(F47*(O47),2)</f>
        <v>0</v>
      </c>
      <c r="L47" s="1">
        <f t="shared" ref="L47:L54" si="7">ROUND(F47*(G47),2)</f>
        <v>0</v>
      </c>
      <c r="M47" s="1"/>
      <c r="N47" s="1">
        <v>5.18</v>
      </c>
      <c r="O47" s="1"/>
      <c r="P47" s="167">
        <f t="shared" ref="P47:P54" si="8">ROUND(F47*(R47),3)</f>
        <v>11.175000000000001</v>
      </c>
      <c r="Q47" s="173"/>
      <c r="R47" s="173">
        <v>1.9027365000000001E-2</v>
      </c>
      <c r="S47" s="167"/>
      <c r="Z47">
        <v>0</v>
      </c>
    </row>
    <row r="48" spans="1:26" ht="24.95" customHeight="1" x14ac:dyDescent="0.25">
      <c r="A48" s="171"/>
      <c r="B48" s="168" t="s">
        <v>115</v>
      </c>
      <c r="C48" s="172" t="s">
        <v>461</v>
      </c>
      <c r="D48" s="168" t="s">
        <v>462</v>
      </c>
      <c r="E48" s="168" t="s">
        <v>96</v>
      </c>
      <c r="F48" s="169">
        <v>3071.7599999999998</v>
      </c>
      <c r="G48" s="170"/>
      <c r="H48" s="170"/>
      <c r="I48" s="170">
        <f t="shared" si="4"/>
        <v>0</v>
      </c>
      <c r="J48" s="168">
        <f t="shared" si="5"/>
        <v>21379.45</v>
      </c>
      <c r="K48" s="1">
        <f t="shared" si="6"/>
        <v>0</v>
      </c>
      <c r="L48" s="1">
        <f t="shared" si="7"/>
        <v>0</v>
      </c>
      <c r="M48" s="1"/>
      <c r="N48" s="1">
        <v>6.96</v>
      </c>
      <c r="O48" s="1"/>
      <c r="P48" s="167">
        <f t="shared" si="8"/>
        <v>87.453000000000003</v>
      </c>
      <c r="Q48" s="173"/>
      <c r="R48" s="173">
        <v>2.8469999999999999E-2</v>
      </c>
      <c r="S48" s="167"/>
      <c r="Z48">
        <v>0</v>
      </c>
    </row>
    <row r="49" spans="1:26" ht="24.95" customHeight="1" x14ac:dyDescent="0.25">
      <c r="A49" s="171"/>
      <c r="B49" s="168" t="s">
        <v>93</v>
      </c>
      <c r="C49" s="172" t="s">
        <v>463</v>
      </c>
      <c r="D49" s="168" t="s">
        <v>464</v>
      </c>
      <c r="E49" s="168" t="s">
        <v>96</v>
      </c>
      <c r="F49" s="169">
        <v>17.400000000000002</v>
      </c>
      <c r="G49" s="170"/>
      <c r="H49" s="170"/>
      <c r="I49" s="170">
        <f t="shared" si="4"/>
        <v>0</v>
      </c>
      <c r="J49" s="168">
        <f t="shared" si="5"/>
        <v>147.38</v>
      </c>
      <c r="K49" s="1">
        <f t="shared" si="6"/>
        <v>0</v>
      </c>
      <c r="L49" s="1">
        <f t="shared" si="7"/>
        <v>0</v>
      </c>
      <c r="M49" s="1"/>
      <c r="N49" s="1">
        <v>8.4700000000000006</v>
      </c>
      <c r="O49" s="1"/>
      <c r="P49" s="167">
        <f t="shared" si="8"/>
        <v>0.83</v>
      </c>
      <c r="Q49" s="173"/>
      <c r="R49" s="173">
        <v>4.7699999999999999E-2</v>
      </c>
      <c r="S49" s="167"/>
      <c r="Z49">
        <v>0</v>
      </c>
    </row>
    <row r="50" spans="1:26" ht="24.95" customHeight="1" x14ac:dyDescent="0.25">
      <c r="A50" s="171"/>
      <c r="B50" s="168" t="s">
        <v>93</v>
      </c>
      <c r="C50" s="172" t="s">
        <v>465</v>
      </c>
      <c r="D50" s="168" t="s">
        <v>466</v>
      </c>
      <c r="E50" s="168" t="s">
        <v>96</v>
      </c>
      <c r="F50" s="169">
        <v>28.464000000000002</v>
      </c>
      <c r="G50" s="170"/>
      <c r="H50" s="170"/>
      <c r="I50" s="170">
        <f t="shared" si="4"/>
        <v>0</v>
      </c>
      <c r="J50" s="168">
        <f t="shared" si="5"/>
        <v>275.82</v>
      </c>
      <c r="K50" s="1">
        <f t="shared" si="6"/>
        <v>0</v>
      </c>
      <c r="L50" s="1">
        <f t="shared" si="7"/>
        <v>0</v>
      </c>
      <c r="M50" s="1"/>
      <c r="N50" s="1">
        <v>9.69</v>
      </c>
      <c r="O50" s="1"/>
      <c r="P50" s="167">
        <f t="shared" si="8"/>
        <v>3.1230000000000002</v>
      </c>
      <c r="Q50" s="173"/>
      <c r="R50" s="173">
        <v>0.10970000000000001</v>
      </c>
      <c r="S50" s="167"/>
      <c r="Z50">
        <v>0</v>
      </c>
    </row>
    <row r="51" spans="1:26" ht="24.95" customHeight="1" x14ac:dyDescent="0.25">
      <c r="A51" s="171"/>
      <c r="B51" s="168" t="s">
        <v>93</v>
      </c>
      <c r="C51" s="172" t="s">
        <v>467</v>
      </c>
      <c r="D51" s="168" t="s">
        <v>468</v>
      </c>
      <c r="E51" s="168" t="s">
        <v>96</v>
      </c>
      <c r="F51" s="169">
        <v>28.463999999999999</v>
      </c>
      <c r="G51" s="170"/>
      <c r="H51" s="170"/>
      <c r="I51" s="170">
        <f t="shared" si="4"/>
        <v>0</v>
      </c>
      <c r="J51" s="168">
        <f t="shared" si="5"/>
        <v>277.24</v>
      </c>
      <c r="K51" s="1">
        <f t="shared" si="6"/>
        <v>0</v>
      </c>
      <c r="L51" s="1">
        <f t="shared" si="7"/>
        <v>0</v>
      </c>
      <c r="M51" s="1"/>
      <c r="N51" s="1">
        <v>9.74</v>
      </c>
      <c r="O51" s="1"/>
      <c r="P51" s="167">
        <f t="shared" si="8"/>
        <v>0.13100000000000001</v>
      </c>
      <c r="Q51" s="173"/>
      <c r="R51" s="173">
        <v>4.5999999999999999E-3</v>
      </c>
      <c r="S51" s="167"/>
      <c r="Z51">
        <v>0</v>
      </c>
    </row>
    <row r="52" spans="1:26" ht="35.1" customHeight="1" x14ac:dyDescent="0.25">
      <c r="A52" s="171"/>
      <c r="B52" s="168" t="s">
        <v>93</v>
      </c>
      <c r="C52" s="172" t="s">
        <v>99</v>
      </c>
      <c r="D52" s="168" t="s">
        <v>1141</v>
      </c>
      <c r="E52" s="168" t="s">
        <v>96</v>
      </c>
      <c r="F52" s="169">
        <v>51.16</v>
      </c>
      <c r="G52" s="170"/>
      <c r="H52" s="170"/>
      <c r="I52" s="170">
        <f t="shared" si="4"/>
        <v>0</v>
      </c>
      <c r="J52" s="168">
        <f t="shared" si="5"/>
        <v>844.14</v>
      </c>
      <c r="K52" s="1">
        <f t="shared" si="6"/>
        <v>0</v>
      </c>
      <c r="L52" s="1">
        <f t="shared" si="7"/>
        <v>0</v>
      </c>
      <c r="M52" s="1"/>
      <c r="N52" s="1">
        <v>16.5</v>
      </c>
      <c r="O52" s="1"/>
      <c r="P52" s="167">
        <f t="shared" si="8"/>
        <v>0.193</v>
      </c>
      <c r="Q52" s="173"/>
      <c r="R52" s="173">
        <v>3.7799999999999999E-3</v>
      </c>
      <c r="S52" s="167"/>
      <c r="Z52">
        <v>0</v>
      </c>
    </row>
    <row r="53" spans="1:26" ht="24.95" customHeight="1" x14ac:dyDescent="0.25">
      <c r="A53" s="171"/>
      <c r="B53" s="168" t="s">
        <v>93</v>
      </c>
      <c r="C53" s="172" t="s">
        <v>122</v>
      </c>
      <c r="D53" s="168" t="s">
        <v>123</v>
      </c>
      <c r="E53" s="168" t="s">
        <v>96</v>
      </c>
      <c r="F53" s="169">
        <v>21.56</v>
      </c>
      <c r="G53" s="170"/>
      <c r="H53" s="170"/>
      <c r="I53" s="170">
        <f t="shared" si="4"/>
        <v>0</v>
      </c>
      <c r="J53" s="168">
        <f t="shared" si="5"/>
        <v>673.97</v>
      </c>
      <c r="K53" s="1">
        <f t="shared" si="6"/>
        <v>0</v>
      </c>
      <c r="L53" s="1">
        <f t="shared" si="7"/>
        <v>0</v>
      </c>
      <c r="M53" s="1"/>
      <c r="N53" s="1">
        <v>31.26</v>
      </c>
      <c r="O53" s="1"/>
      <c r="P53" s="167">
        <f t="shared" si="8"/>
        <v>0.46700000000000003</v>
      </c>
      <c r="Q53" s="173"/>
      <c r="R53" s="173">
        <v>2.1649999999999999E-2</v>
      </c>
      <c r="S53" s="167"/>
      <c r="Z53">
        <v>0</v>
      </c>
    </row>
    <row r="54" spans="1:26" ht="24.95" customHeight="1" x14ac:dyDescent="0.25">
      <c r="A54" s="171"/>
      <c r="B54" s="168" t="s">
        <v>93</v>
      </c>
      <c r="C54" s="172" t="s">
        <v>97</v>
      </c>
      <c r="D54" s="168" t="s">
        <v>98</v>
      </c>
      <c r="E54" s="168" t="s">
        <v>96</v>
      </c>
      <c r="F54" s="169">
        <v>29.6</v>
      </c>
      <c r="G54" s="170"/>
      <c r="H54" s="170"/>
      <c r="I54" s="170">
        <f t="shared" si="4"/>
        <v>0</v>
      </c>
      <c r="J54" s="168">
        <f t="shared" si="5"/>
        <v>735.86</v>
      </c>
      <c r="K54" s="1">
        <f t="shared" si="6"/>
        <v>0</v>
      </c>
      <c r="L54" s="1">
        <f t="shared" si="7"/>
        <v>0</v>
      </c>
      <c r="M54" s="1"/>
      <c r="N54" s="1">
        <v>24.86</v>
      </c>
      <c r="O54" s="1"/>
      <c r="P54" s="167">
        <f t="shared" si="8"/>
        <v>0.54600000000000004</v>
      </c>
      <c r="Q54" s="173"/>
      <c r="R54" s="173">
        <v>1.84595E-2</v>
      </c>
      <c r="S54" s="167"/>
      <c r="Z54">
        <v>0</v>
      </c>
    </row>
    <row r="55" spans="1:26" x14ac:dyDescent="0.25">
      <c r="A55" s="156"/>
      <c r="B55" s="156"/>
      <c r="C55" s="156"/>
      <c r="D55" s="156" t="s">
        <v>71</v>
      </c>
      <c r="E55" s="156"/>
      <c r="F55" s="167"/>
      <c r="G55" s="159">
        <f>ROUND((SUM(L46:L54))/1,2)</f>
        <v>0</v>
      </c>
      <c r="H55" s="159">
        <f>ROUND((SUM(M46:M54))/1,2)</f>
        <v>0</v>
      </c>
      <c r="I55" s="159">
        <f>ROUND((SUM(I46:I54))/1,2)</f>
        <v>0</v>
      </c>
      <c r="J55" s="156"/>
      <c r="K55" s="156"/>
      <c r="L55" s="156">
        <f>ROUND((SUM(L46:L54))/1,2)</f>
        <v>0</v>
      </c>
      <c r="M55" s="156">
        <f>ROUND((SUM(M46:M54))/1,2)</f>
        <v>0</v>
      </c>
      <c r="N55" s="156"/>
      <c r="O55" s="156"/>
      <c r="P55" s="174">
        <f>ROUND((SUM(P46:P54))/1,2)</f>
        <v>103.92</v>
      </c>
      <c r="Q55" s="153"/>
      <c r="R55" s="153"/>
      <c r="S55" s="174">
        <f>ROUND((SUM(S46:S54))/1,2)</f>
        <v>0</v>
      </c>
      <c r="T55" s="153"/>
      <c r="U55" s="153"/>
      <c r="V55" s="153"/>
      <c r="W55" s="153"/>
      <c r="X55" s="153"/>
      <c r="Y55" s="153"/>
      <c r="Z55" s="153"/>
    </row>
    <row r="56" spans="1:26" x14ac:dyDescent="0.25">
      <c r="A56" s="1"/>
      <c r="B56" s="1"/>
      <c r="C56" s="1"/>
      <c r="D56" s="1"/>
      <c r="E56" s="1"/>
      <c r="F56" s="163"/>
      <c r="G56" s="149"/>
      <c r="H56" s="149"/>
      <c r="I56" s="149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56"/>
      <c r="B57" s="156"/>
      <c r="C57" s="156"/>
      <c r="D57" s="156" t="s">
        <v>72</v>
      </c>
      <c r="E57" s="156"/>
      <c r="F57" s="167"/>
      <c r="G57" s="157"/>
      <c r="H57" s="157"/>
      <c r="I57" s="157"/>
      <c r="J57" s="156"/>
      <c r="K57" s="156"/>
      <c r="L57" s="156"/>
      <c r="M57" s="156"/>
      <c r="N57" s="156"/>
      <c r="O57" s="156"/>
      <c r="P57" s="156"/>
      <c r="Q57" s="153"/>
      <c r="R57" s="153"/>
      <c r="S57" s="156"/>
      <c r="T57" s="153"/>
      <c r="U57" s="153"/>
      <c r="V57" s="153"/>
      <c r="W57" s="153"/>
      <c r="X57" s="153"/>
      <c r="Y57" s="153"/>
      <c r="Z57" s="153"/>
    </row>
    <row r="58" spans="1:26" ht="24.95" customHeight="1" x14ac:dyDescent="0.25">
      <c r="A58" s="171"/>
      <c r="B58" s="168" t="s">
        <v>186</v>
      </c>
      <c r="C58" s="172" t="s">
        <v>469</v>
      </c>
      <c r="D58" s="168" t="s">
        <v>470</v>
      </c>
      <c r="E58" s="168" t="s">
        <v>96</v>
      </c>
      <c r="F58" s="169">
        <v>8.6639999999999997</v>
      </c>
      <c r="G58" s="170"/>
      <c r="H58" s="170"/>
      <c r="I58" s="170">
        <f t="shared" ref="I58:I89" si="9">ROUND(F58*(G58+H58),2)</f>
        <v>0</v>
      </c>
      <c r="J58" s="168">
        <f t="shared" ref="J58:J89" si="10">ROUND(F58*(N58),2)</f>
        <v>20.79</v>
      </c>
      <c r="K58" s="1">
        <f t="shared" ref="K58:K89" si="11">ROUND(F58*(O58),2)</f>
        <v>0</v>
      </c>
      <c r="L58" s="1">
        <f t="shared" ref="L58:L64" si="12">ROUND(F58*(G58),2)</f>
        <v>0</v>
      </c>
      <c r="M58" s="1"/>
      <c r="N58" s="1">
        <v>2.4</v>
      </c>
      <c r="O58" s="1"/>
      <c r="P58" s="167">
        <f>ROUND(F58*(R58),3)</f>
        <v>6.0000000000000001E-3</v>
      </c>
      <c r="Q58" s="173"/>
      <c r="R58" s="173">
        <v>6.8000000000000005E-4</v>
      </c>
      <c r="S58" s="167">
        <f>ROUND(F58*(X58),3)</f>
        <v>1.135</v>
      </c>
      <c r="X58">
        <v>0.13100000000000001</v>
      </c>
      <c r="Z58">
        <v>0</v>
      </c>
    </row>
    <row r="59" spans="1:26" ht="24.95" customHeight="1" x14ac:dyDescent="0.25">
      <c r="A59" s="171"/>
      <c r="B59" s="168" t="s">
        <v>186</v>
      </c>
      <c r="C59" s="172" t="s">
        <v>471</v>
      </c>
      <c r="D59" s="168" t="s">
        <v>472</v>
      </c>
      <c r="E59" s="168" t="s">
        <v>327</v>
      </c>
      <c r="F59" s="169">
        <v>5.0729999999999995</v>
      </c>
      <c r="G59" s="170"/>
      <c r="H59" s="170"/>
      <c r="I59" s="170">
        <f t="shared" si="9"/>
        <v>0</v>
      </c>
      <c r="J59" s="168">
        <f t="shared" si="10"/>
        <v>337.1</v>
      </c>
      <c r="K59" s="1">
        <f t="shared" si="11"/>
        <v>0</v>
      </c>
      <c r="L59" s="1">
        <f t="shared" si="12"/>
        <v>0</v>
      </c>
      <c r="M59" s="1"/>
      <c r="N59" s="1">
        <v>66.45</v>
      </c>
      <c r="O59" s="1"/>
      <c r="P59" s="167"/>
      <c r="Q59" s="173"/>
      <c r="R59" s="173"/>
      <c r="S59" s="167">
        <f>ROUND(F59*(X59),3)</f>
        <v>11.161</v>
      </c>
      <c r="X59">
        <v>2.2000000000000002</v>
      </c>
      <c r="Z59">
        <v>0</v>
      </c>
    </row>
    <row r="60" spans="1:26" ht="24.95" customHeight="1" x14ac:dyDescent="0.25">
      <c r="A60" s="171"/>
      <c r="B60" s="168" t="s">
        <v>473</v>
      </c>
      <c r="C60" s="172" t="s">
        <v>474</v>
      </c>
      <c r="D60" s="168" t="s">
        <v>475</v>
      </c>
      <c r="E60" s="168" t="s">
        <v>96</v>
      </c>
      <c r="F60" s="169">
        <v>17.933</v>
      </c>
      <c r="G60" s="170"/>
      <c r="H60" s="170"/>
      <c r="I60" s="170">
        <f t="shared" si="9"/>
        <v>0</v>
      </c>
      <c r="J60" s="168">
        <f t="shared" si="10"/>
        <v>18.649999999999999</v>
      </c>
      <c r="K60" s="1">
        <f t="shared" si="11"/>
        <v>0</v>
      </c>
      <c r="L60" s="1">
        <f t="shared" si="12"/>
        <v>0</v>
      </c>
      <c r="M60" s="1"/>
      <c r="N60" s="1">
        <v>1.04</v>
      </c>
      <c r="O60" s="1"/>
      <c r="P60" s="167"/>
      <c r="Q60" s="173"/>
      <c r="R60" s="173"/>
      <c r="S60" s="167"/>
      <c r="Z60">
        <v>0</v>
      </c>
    </row>
    <row r="61" spans="1:26" ht="24.95" customHeight="1" x14ac:dyDescent="0.25">
      <c r="A61" s="171"/>
      <c r="B61" s="168" t="s">
        <v>146</v>
      </c>
      <c r="C61" s="172" t="s">
        <v>476</v>
      </c>
      <c r="D61" s="168" t="s">
        <v>477</v>
      </c>
      <c r="E61" s="168" t="s">
        <v>149</v>
      </c>
      <c r="F61" s="169">
        <v>1</v>
      </c>
      <c r="G61" s="170"/>
      <c r="H61" s="170"/>
      <c r="I61" s="170">
        <f t="shared" si="9"/>
        <v>0</v>
      </c>
      <c r="J61" s="168">
        <f t="shared" si="10"/>
        <v>325</v>
      </c>
      <c r="K61" s="1">
        <f t="shared" si="11"/>
        <v>0</v>
      </c>
      <c r="L61" s="1">
        <f t="shared" si="12"/>
        <v>0</v>
      </c>
      <c r="M61" s="1"/>
      <c r="N61" s="1">
        <v>325</v>
      </c>
      <c r="O61" s="1"/>
      <c r="P61" s="167"/>
      <c r="Q61" s="173"/>
      <c r="R61" s="173"/>
      <c r="S61" s="167"/>
      <c r="Z61">
        <v>0</v>
      </c>
    </row>
    <row r="62" spans="1:26" ht="24.95" customHeight="1" x14ac:dyDescent="0.25">
      <c r="A62" s="171"/>
      <c r="B62" s="168" t="s">
        <v>419</v>
      </c>
      <c r="C62" s="172" t="s">
        <v>478</v>
      </c>
      <c r="D62" s="168" t="s">
        <v>479</v>
      </c>
      <c r="E62" s="168" t="s">
        <v>128</v>
      </c>
      <c r="F62" s="169">
        <v>19.095000000000002</v>
      </c>
      <c r="G62" s="170"/>
      <c r="H62" s="170"/>
      <c r="I62" s="170">
        <f t="shared" si="9"/>
        <v>0</v>
      </c>
      <c r="J62" s="168">
        <f t="shared" si="10"/>
        <v>133.66999999999999</v>
      </c>
      <c r="K62" s="1">
        <f t="shared" si="11"/>
        <v>0</v>
      </c>
      <c r="L62" s="1">
        <f t="shared" si="12"/>
        <v>0</v>
      </c>
      <c r="M62" s="1"/>
      <c r="N62" s="1">
        <v>7</v>
      </c>
      <c r="O62" s="1"/>
      <c r="P62" s="167">
        <f>ROUND(F62*(R62),3)</f>
        <v>1E-3</v>
      </c>
      <c r="Q62" s="173"/>
      <c r="R62" s="173">
        <v>3.3599999999999997E-5</v>
      </c>
      <c r="S62" s="167"/>
      <c r="Z62">
        <v>0</v>
      </c>
    </row>
    <row r="63" spans="1:26" ht="24.95" customHeight="1" x14ac:dyDescent="0.25">
      <c r="A63" s="171"/>
      <c r="B63" s="168" t="s">
        <v>186</v>
      </c>
      <c r="C63" s="172" t="s">
        <v>480</v>
      </c>
      <c r="D63" s="168" t="s">
        <v>481</v>
      </c>
      <c r="E63" s="168" t="s">
        <v>90</v>
      </c>
      <c r="F63" s="169">
        <v>1.44</v>
      </c>
      <c r="G63" s="170"/>
      <c r="H63" s="170"/>
      <c r="I63" s="170">
        <f t="shared" si="9"/>
        <v>0</v>
      </c>
      <c r="J63" s="168">
        <f t="shared" si="10"/>
        <v>94.38</v>
      </c>
      <c r="K63" s="1">
        <f t="shared" si="11"/>
        <v>0</v>
      </c>
      <c r="L63" s="1">
        <f t="shared" si="12"/>
        <v>0</v>
      </c>
      <c r="M63" s="1"/>
      <c r="N63" s="1">
        <v>65.540000000000006</v>
      </c>
      <c r="O63" s="1"/>
      <c r="P63" s="167">
        <f>ROUND(F63*(R63),3)</f>
        <v>3.0000000000000001E-3</v>
      </c>
      <c r="Q63" s="173"/>
      <c r="R63" s="173">
        <v>1.8699999999999999E-3</v>
      </c>
      <c r="S63" s="167">
        <f>ROUND(F63*(X63),3)</f>
        <v>2.5920000000000001</v>
      </c>
      <c r="X63">
        <v>1.8</v>
      </c>
      <c r="Z63">
        <v>0</v>
      </c>
    </row>
    <row r="64" spans="1:26" ht="24.95" customHeight="1" x14ac:dyDescent="0.25">
      <c r="A64" s="171"/>
      <c r="B64" s="168" t="s">
        <v>444</v>
      </c>
      <c r="C64" s="172" t="s">
        <v>482</v>
      </c>
      <c r="D64" s="168" t="s">
        <v>483</v>
      </c>
      <c r="E64" s="168" t="s">
        <v>128</v>
      </c>
      <c r="F64" s="169">
        <v>66.349999999999994</v>
      </c>
      <c r="G64" s="170"/>
      <c r="H64" s="170"/>
      <c r="I64" s="170">
        <f t="shared" si="9"/>
        <v>0</v>
      </c>
      <c r="J64" s="168">
        <f t="shared" si="10"/>
        <v>556.67999999999995</v>
      </c>
      <c r="K64" s="1">
        <f t="shared" si="11"/>
        <v>0</v>
      </c>
      <c r="L64" s="1">
        <f t="shared" si="12"/>
        <v>0</v>
      </c>
      <c r="M64" s="1"/>
      <c r="N64" s="1">
        <v>8.39</v>
      </c>
      <c r="O64" s="1"/>
      <c r="P64" s="167">
        <f>ROUND(F64*(R64),3)</f>
        <v>11.702999999999999</v>
      </c>
      <c r="Q64" s="173"/>
      <c r="R64" s="173">
        <v>0.17638466019999999</v>
      </c>
      <c r="S64" s="167"/>
      <c r="Z64">
        <v>0</v>
      </c>
    </row>
    <row r="65" spans="1:26" ht="24.95" customHeight="1" x14ac:dyDescent="0.25">
      <c r="A65" s="171"/>
      <c r="B65" s="168" t="s">
        <v>449</v>
      </c>
      <c r="C65" s="172" t="s">
        <v>484</v>
      </c>
      <c r="D65" s="168" t="s">
        <v>485</v>
      </c>
      <c r="E65" s="168" t="s">
        <v>486</v>
      </c>
      <c r="F65" s="169">
        <v>67.013499999999993</v>
      </c>
      <c r="G65" s="170"/>
      <c r="H65" s="170"/>
      <c r="I65" s="170">
        <f t="shared" si="9"/>
        <v>0</v>
      </c>
      <c r="J65" s="168">
        <f t="shared" si="10"/>
        <v>301.56</v>
      </c>
      <c r="K65" s="1">
        <f t="shared" si="11"/>
        <v>0</v>
      </c>
      <c r="L65" s="1"/>
      <c r="M65" s="1">
        <f>ROUND(F65*(H65),2)</f>
        <v>0</v>
      </c>
      <c r="N65" s="1">
        <v>4.5</v>
      </c>
      <c r="O65" s="1"/>
      <c r="P65" s="167"/>
      <c r="Q65" s="173"/>
      <c r="R65" s="173"/>
      <c r="S65" s="167"/>
      <c r="Z65">
        <v>0</v>
      </c>
    </row>
    <row r="66" spans="1:26" ht="24.95" customHeight="1" x14ac:dyDescent="0.25">
      <c r="A66" s="171"/>
      <c r="B66" s="168" t="s">
        <v>453</v>
      </c>
      <c r="C66" s="172" t="s">
        <v>487</v>
      </c>
      <c r="D66" s="168" t="s">
        <v>488</v>
      </c>
      <c r="E66" s="168" t="s">
        <v>149</v>
      </c>
      <c r="F66" s="169">
        <v>133.17860000000002</v>
      </c>
      <c r="G66" s="170"/>
      <c r="H66" s="170"/>
      <c r="I66" s="170">
        <f t="shared" si="9"/>
        <v>0</v>
      </c>
      <c r="J66" s="168">
        <f t="shared" si="10"/>
        <v>1631.44</v>
      </c>
      <c r="K66" s="1">
        <f t="shared" si="11"/>
        <v>0</v>
      </c>
      <c r="L66" s="1"/>
      <c r="M66" s="1">
        <f>ROUND(F66*(H66),2)</f>
        <v>0</v>
      </c>
      <c r="N66" s="1">
        <v>12.25</v>
      </c>
      <c r="O66" s="1"/>
      <c r="P66" s="167">
        <f>ROUND(F66*(R66),3)</f>
        <v>11.32</v>
      </c>
      <c r="Q66" s="173"/>
      <c r="R66" s="173">
        <v>8.5000000000000006E-2</v>
      </c>
      <c r="S66" s="167"/>
      <c r="Z66">
        <v>0</v>
      </c>
    </row>
    <row r="67" spans="1:26" ht="24.95" customHeight="1" x14ac:dyDescent="0.25">
      <c r="A67" s="171"/>
      <c r="B67" s="168" t="s">
        <v>444</v>
      </c>
      <c r="C67" s="172" t="s">
        <v>489</v>
      </c>
      <c r="D67" s="168" t="s">
        <v>490</v>
      </c>
      <c r="E67" s="168" t="s">
        <v>128</v>
      </c>
      <c r="F67" s="169">
        <v>131.85999999999999</v>
      </c>
      <c r="G67" s="170"/>
      <c r="H67" s="170"/>
      <c r="I67" s="170">
        <f t="shared" si="9"/>
        <v>0</v>
      </c>
      <c r="J67" s="168">
        <f t="shared" si="10"/>
        <v>700.18</v>
      </c>
      <c r="K67" s="1">
        <f t="shared" si="11"/>
        <v>0</v>
      </c>
      <c r="L67" s="1">
        <f t="shared" ref="L67:L89" si="13">ROUND(F67*(G67),2)</f>
        <v>0</v>
      </c>
      <c r="M67" s="1"/>
      <c r="N67" s="1">
        <v>5.31</v>
      </c>
      <c r="O67" s="1"/>
      <c r="P67" s="167">
        <f>ROUND(F67*(R67),3)</f>
        <v>15.247999999999999</v>
      </c>
      <c r="Q67" s="173"/>
      <c r="R67" s="173">
        <v>0.115640638</v>
      </c>
      <c r="S67" s="167"/>
      <c r="Z67">
        <v>0</v>
      </c>
    </row>
    <row r="68" spans="1:26" ht="24.95" customHeight="1" x14ac:dyDescent="0.25">
      <c r="A68" s="171"/>
      <c r="B68" s="168" t="s">
        <v>93</v>
      </c>
      <c r="C68" s="172" t="s">
        <v>491</v>
      </c>
      <c r="D68" s="168" t="s">
        <v>492</v>
      </c>
      <c r="E68" s="168" t="s">
        <v>149</v>
      </c>
      <c r="F68" s="169">
        <v>8</v>
      </c>
      <c r="G68" s="170"/>
      <c r="H68" s="170"/>
      <c r="I68" s="170">
        <f t="shared" si="9"/>
        <v>0</v>
      </c>
      <c r="J68" s="168">
        <f t="shared" si="10"/>
        <v>89.84</v>
      </c>
      <c r="K68" s="1">
        <f t="shared" si="11"/>
        <v>0</v>
      </c>
      <c r="L68" s="1">
        <f t="shared" si="13"/>
        <v>0</v>
      </c>
      <c r="M68" s="1"/>
      <c r="N68" s="1">
        <v>11.23</v>
      </c>
      <c r="O68" s="1"/>
      <c r="P68" s="167"/>
      <c r="Q68" s="173"/>
      <c r="R68" s="173"/>
      <c r="S68" s="167"/>
      <c r="Z68">
        <v>0</v>
      </c>
    </row>
    <row r="69" spans="1:26" ht="24.95" customHeight="1" x14ac:dyDescent="0.25">
      <c r="A69" s="171"/>
      <c r="B69" s="168" t="s">
        <v>186</v>
      </c>
      <c r="C69" s="172" t="s">
        <v>197</v>
      </c>
      <c r="D69" s="168" t="s">
        <v>198</v>
      </c>
      <c r="E69" s="168" t="s">
        <v>149</v>
      </c>
      <c r="F69" s="169">
        <v>3</v>
      </c>
      <c r="G69" s="170"/>
      <c r="H69" s="170"/>
      <c r="I69" s="170">
        <f t="shared" si="9"/>
        <v>0</v>
      </c>
      <c r="J69" s="168">
        <f t="shared" si="10"/>
        <v>1.95</v>
      </c>
      <c r="K69" s="1">
        <f t="shared" si="11"/>
        <v>0</v>
      </c>
      <c r="L69" s="1">
        <f t="shared" si="13"/>
        <v>0</v>
      </c>
      <c r="M69" s="1"/>
      <c r="N69" s="1">
        <v>0.65</v>
      </c>
      <c r="O69" s="1"/>
      <c r="P69" s="167"/>
      <c r="Q69" s="173"/>
      <c r="R69" s="173"/>
      <c r="S69" s="167"/>
      <c r="Z69">
        <v>0</v>
      </c>
    </row>
    <row r="70" spans="1:26" ht="24.95" customHeight="1" x14ac:dyDescent="0.25">
      <c r="A70" s="171"/>
      <c r="B70" s="168" t="s">
        <v>186</v>
      </c>
      <c r="C70" s="172" t="s">
        <v>201</v>
      </c>
      <c r="D70" s="168" t="s">
        <v>202</v>
      </c>
      <c r="E70" s="168" t="s">
        <v>96</v>
      </c>
      <c r="F70" s="169">
        <v>5.67</v>
      </c>
      <c r="G70" s="170"/>
      <c r="H70" s="170"/>
      <c r="I70" s="170">
        <f t="shared" si="9"/>
        <v>0</v>
      </c>
      <c r="J70" s="168">
        <f t="shared" si="10"/>
        <v>25.52</v>
      </c>
      <c r="K70" s="1">
        <f t="shared" si="11"/>
        <v>0</v>
      </c>
      <c r="L70" s="1">
        <f t="shared" si="13"/>
        <v>0</v>
      </c>
      <c r="M70" s="1"/>
      <c r="N70" s="1">
        <v>4.5</v>
      </c>
      <c r="O70" s="1"/>
      <c r="P70" s="167">
        <f>ROUND(F70*(R70),3)</f>
        <v>7.0000000000000001E-3</v>
      </c>
      <c r="Q70" s="173"/>
      <c r="R70" s="173">
        <v>1.1999999999999999E-3</v>
      </c>
      <c r="S70" s="167">
        <f>ROUND(F70*(X70),3)</f>
        <v>0.499</v>
      </c>
      <c r="X70">
        <v>8.7999999999999995E-2</v>
      </c>
      <c r="Z70">
        <v>0</v>
      </c>
    </row>
    <row r="71" spans="1:26" ht="24.95" customHeight="1" x14ac:dyDescent="0.25">
      <c r="A71" s="171"/>
      <c r="B71" s="168" t="s">
        <v>186</v>
      </c>
      <c r="C71" s="172" t="s">
        <v>207</v>
      </c>
      <c r="D71" s="168" t="s">
        <v>208</v>
      </c>
      <c r="E71" s="168" t="s">
        <v>145</v>
      </c>
      <c r="F71" s="169">
        <v>47.713719909999995</v>
      </c>
      <c r="G71" s="170"/>
      <c r="H71" s="170"/>
      <c r="I71" s="170">
        <f t="shared" si="9"/>
        <v>0</v>
      </c>
      <c r="J71" s="168">
        <f t="shared" si="10"/>
        <v>384.1</v>
      </c>
      <c r="K71" s="1">
        <f t="shared" si="11"/>
        <v>0</v>
      </c>
      <c r="L71" s="1">
        <f t="shared" si="13"/>
        <v>0</v>
      </c>
      <c r="M71" s="1"/>
      <c r="N71" s="1">
        <v>8.0500000000000007</v>
      </c>
      <c r="O71" s="1"/>
      <c r="P71" s="167"/>
      <c r="Q71" s="173"/>
      <c r="R71" s="173"/>
      <c r="S71" s="167"/>
      <c r="Z71">
        <v>0</v>
      </c>
    </row>
    <row r="72" spans="1:26" ht="24.95" customHeight="1" x14ac:dyDescent="0.25">
      <c r="A72" s="171"/>
      <c r="B72" s="168" t="s">
        <v>186</v>
      </c>
      <c r="C72" s="172" t="s">
        <v>209</v>
      </c>
      <c r="D72" s="168" t="s">
        <v>210</v>
      </c>
      <c r="E72" s="168" t="s">
        <v>145</v>
      </c>
      <c r="F72" s="169">
        <v>47.713999999999999</v>
      </c>
      <c r="G72" s="170"/>
      <c r="H72" s="170"/>
      <c r="I72" s="170">
        <f t="shared" si="9"/>
        <v>0</v>
      </c>
      <c r="J72" s="168">
        <f t="shared" si="10"/>
        <v>269.11</v>
      </c>
      <c r="K72" s="1">
        <f t="shared" si="11"/>
        <v>0</v>
      </c>
      <c r="L72" s="1">
        <f t="shared" si="13"/>
        <v>0</v>
      </c>
      <c r="M72" s="1"/>
      <c r="N72" s="1">
        <v>5.64</v>
      </c>
      <c r="O72" s="1"/>
      <c r="P72" s="167"/>
      <c r="Q72" s="173"/>
      <c r="R72" s="173"/>
      <c r="S72" s="167"/>
      <c r="Z72">
        <v>0</v>
      </c>
    </row>
    <row r="73" spans="1:26" ht="24.95" customHeight="1" x14ac:dyDescent="0.25">
      <c r="A73" s="171"/>
      <c r="B73" s="168" t="s">
        <v>186</v>
      </c>
      <c r="C73" s="172" t="s">
        <v>211</v>
      </c>
      <c r="D73" s="168" t="s">
        <v>212</v>
      </c>
      <c r="E73" s="168" t="s">
        <v>145</v>
      </c>
      <c r="F73" s="169">
        <v>47.713999999999999</v>
      </c>
      <c r="G73" s="170"/>
      <c r="H73" s="170"/>
      <c r="I73" s="170">
        <f t="shared" si="9"/>
        <v>0</v>
      </c>
      <c r="J73" s="168">
        <f t="shared" si="10"/>
        <v>387.91</v>
      </c>
      <c r="K73" s="1">
        <f t="shared" si="11"/>
        <v>0</v>
      </c>
      <c r="L73" s="1">
        <f t="shared" si="13"/>
        <v>0</v>
      </c>
      <c r="M73" s="1"/>
      <c r="N73" s="1">
        <v>8.1300000000000008</v>
      </c>
      <c r="O73" s="1"/>
      <c r="P73" s="167"/>
      <c r="Q73" s="173"/>
      <c r="R73" s="173"/>
      <c r="S73" s="167"/>
      <c r="Z73">
        <v>0</v>
      </c>
    </row>
    <row r="74" spans="1:26" ht="24.95" customHeight="1" x14ac:dyDescent="0.25">
      <c r="A74" s="171"/>
      <c r="B74" s="168" t="s">
        <v>186</v>
      </c>
      <c r="C74" s="172" t="s">
        <v>221</v>
      </c>
      <c r="D74" s="168" t="s">
        <v>222</v>
      </c>
      <c r="E74" s="168" t="s">
        <v>223</v>
      </c>
      <c r="F74" s="169">
        <v>47.713999999999999</v>
      </c>
      <c r="G74" s="170"/>
      <c r="H74" s="170"/>
      <c r="I74" s="170">
        <f t="shared" si="9"/>
        <v>0</v>
      </c>
      <c r="J74" s="168">
        <f t="shared" si="10"/>
        <v>715.71</v>
      </c>
      <c r="K74" s="1">
        <f t="shared" si="11"/>
        <v>0</v>
      </c>
      <c r="L74" s="1">
        <f t="shared" si="13"/>
        <v>0</v>
      </c>
      <c r="M74" s="1"/>
      <c r="N74" s="1">
        <v>15</v>
      </c>
      <c r="O74" s="1"/>
      <c r="P74" s="167"/>
      <c r="Q74" s="173"/>
      <c r="R74" s="173"/>
      <c r="S74" s="167"/>
      <c r="Z74">
        <v>0</v>
      </c>
    </row>
    <row r="75" spans="1:26" ht="24.95" customHeight="1" x14ac:dyDescent="0.25">
      <c r="A75" s="171"/>
      <c r="B75" s="168" t="s">
        <v>218</v>
      </c>
      <c r="C75" s="172" t="s">
        <v>219</v>
      </c>
      <c r="D75" s="168" t="s">
        <v>220</v>
      </c>
      <c r="E75" s="168" t="s">
        <v>145</v>
      </c>
      <c r="F75" s="169">
        <v>47.713999999999999</v>
      </c>
      <c r="G75" s="170"/>
      <c r="H75" s="170"/>
      <c r="I75" s="170">
        <f t="shared" si="9"/>
        <v>0</v>
      </c>
      <c r="J75" s="168">
        <f t="shared" si="10"/>
        <v>170.82</v>
      </c>
      <c r="K75" s="1">
        <f t="shared" si="11"/>
        <v>0</v>
      </c>
      <c r="L75" s="1">
        <f t="shared" si="13"/>
        <v>0</v>
      </c>
      <c r="M75" s="1"/>
      <c r="N75" s="1">
        <v>3.58</v>
      </c>
      <c r="O75" s="1"/>
      <c r="P75" s="167"/>
      <c r="Q75" s="173"/>
      <c r="R75" s="173"/>
      <c r="S75" s="167"/>
      <c r="Z75">
        <v>0</v>
      </c>
    </row>
    <row r="76" spans="1:26" ht="24.95" customHeight="1" x14ac:dyDescent="0.25">
      <c r="A76" s="171"/>
      <c r="B76" s="168" t="s">
        <v>213</v>
      </c>
      <c r="C76" s="172" t="s">
        <v>214</v>
      </c>
      <c r="D76" s="168" t="s">
        <v>215</v>
      </c>
      <c r="E76" s="168" t="s">
        <v>145</v>
      </c>
      <c r="F76" s="169">
        <v>47.713999999999999</v>
      </c>
      <c r="G76" s="170"/>
      <c r="H76" s="170"/>
      <c r="I76" s="170">
        <f t="shared" si="9"/>
        <v>0</v>
      </c>
      <c r="J76" s="168">
        <f t="shared" si="10"/>
        <v>186.56</v>
      </c>
      <c r="K76" s="1">
        <f t="shared" si="11"/>
        <v>0</v>
      </c>
      <c r="L76" s="1">
        <f t="shared" si="13"/>
        <v>0</v>
      </c>
      <c r="M76" s="1"/>
      <c r="N76" s="1">
        <v>3.91</v>
      </c>
      <c r="O76" s="1"/>
      <c r="P76" s="167"/>
      <c r="Q76" s="173"/>
      <c r="R76" s="173"/>
      <c r="S76" s="167"/>
      <c r="Z76">
        <v>0</v>
      </c>
    </row>
    <row r="77" spans="1:26" ht="24.95" customHeight="1" x14ac:dyDescent="0.25">
      <c r="A77" s="171"/>
      <c r="B77" s="168" t="s">
        <v>213</v>
      </c>
      <c r="C77" s="172" t="s">
        <v>216</v>
      </c>
      <c r="D77" s="168" t="s">
        <v>217</v>
      </c>
      <c r="E77" s="168" t="s">
        <v>145</v>
      </c>
      <c r="F77" s="169">
        <v>572.56799999999998</v>
      </c>
      <c r="G77" s="170"/>
      <c r="H77" s="170"/>
      <c r="I77" s="170">
        <f t="shared" si="9"/>
        <v>0</v>
      </c>
      <c r="J77" s="168">
        <f t="shared" si="10"/>
        <v>108.79</v>
      </c>
      <c r="K77" s="1">
        <f t="shared" si="11"/>
        <v>0</v>
      </c>
      <c r="L77" s="1">
        <f t="shared" si="13"/>
        <v>0</v>
      </c>
      <c r="M77" s="1"/>
      <c r="N77" s="1">
        <v>0.19</v>
      </c>
      <c r="O77" s="1"/>
      <c r="P77" s="167"/>
      <c r="Q77" s="173"/>
      <c r="R77" s="173"/>
      <c r="S77" s="167"/>
      <c r="Z77">
        <v>0</v>
      </c>
    </row>
    <row r="78" spans="1:26" ht="24.95" customHeight="1" x14ac:dyDescent="0.25">
      <c r="A78" s="171"/>
      <c r="B78" s="168" t="s">
        <v>186</v>
      </c>
      <c r="C78" s="172" t="s">
        <v>493</v>
      </c>
      <c r="D78" s="168" t="s">
        <v>494</v>
      </c>
      <c r="E78" s="168" t="s">
        <v>90</v>
      </c>
      <c r="F78" s="169">
        <v>1.8</v>
      </c>
      <c r="G78" s="170"/>
      <c r="H78" s="170"/>
      <c r="I78" s="170">
        <f t="shared" si="9"/>
        <v>0</v>
      </c>
      <c r="J78" s="168">
        <f t="shared" si="10"/>
        <v>135.16</v>
      </c>
      <c r="K78" s="1">
        <f t="shared" si="11"/>
        <v>0</v>
      </c>
      <c r="L78" s="1">
        <f t="shared" si="13"/>
        <v>0</v>
      </c>
      <c r="M78" s="1"/>
      <c r="N78" s="1">
        <v>75.09</v>
      </c>
      <c r="O78" s="1"/>
      <c r="P78" s="167"/>
      <c r="Q78" s="173"/>
      <c r="R78" s="173"/>
      <c r="S78" s="167">
        <f>ROUND(F78*(X78),3)</f>
        <v>3.96</v>
      </c>
      <c r="X78">
        <v>2.2000000000000002</v>
      </c>
      <c r="Z78">
        <v>0</v>
      </c>
    </row>
    <row r="79" spans="1:26" ht="24.95" customHeight="1" x14ac:dyDescent="0.25">
      <c r="A79" s="171"/>
      <c r="B79" s="168" t="s">
        <v>133</v>
      </c>
      <c r="C79" s="172" t="s">
        <v>495</v>
      </c>
      <c r="D79" s="168" t="s">
        <v>496</v>
      </c>
      <c r="E79" s="168" t="s">
        <v>90</v>
      </c>
      <c r="F79" s="169">
        <v>750.35</v>
      </c>
      <c r="G79" s="170"/>
      <c r="H79" s="170"/>
      <c r="I79" s="170">
        <f t="shared" si="9"/>
        <v>0</v>
      </c>
      <c r="J79" s="168">
        <f t="shared" si="10"/>
        <v>337.66</v>
      </c>
      <c r="K79" s="1">
        <f t="shared" si="11"/>
        <v>0</v>
      </c>
      <c r="L79" s="1">
        <f t="shared" si="13"/>
        <v>0</v>
      </c>
      <c r="M79" s="1"/>
      <c r="N79" s="1">
        <v>0.45</v>
      </c>
      <c r="O79" s="1"/>
      <c r="P79" s="167"/>
      <c r="Q79" s="173"/>
      <c r="R79" s="173"/>
      <c r="S79" s="167"/>
      <c r="Z79">
        <v>0</v>
      </c>
    </row>
    <row r="80" spans="1:26" ht="24.95" customHeight="1" x14ac:dyDescent="0.25">
      <c r="A80" s="171"/>
      <c r="B80" s="168" t="s">
        <v>133</v>
      </c>
      <c r="C80" s="172" t="s">
        <v>497</v>
      </c>
      <c r="D80" s="168" t="s">
        <v>498</v>
      </c>
      <c r="E80" s="168" t="s">
        <v>90</v>
      </c>
      <c r="F80" s="169">
        <v>1500.7</v>
      </c>
      <c r="G80" s="170"/>
      <c r="H80" s="170"/>
      <c r="I80" s="170">
        <f t="shared" si="9"/>
        <v>0</v>
      </c>
      <c r="J80" s="168">
        <f t="shared" si="10"/>
        <v>1065.5</v>
      </c>
      <c r="K80" s="1">
        <f t="shared" si="11"/>
        <v>0</v>
      </c>
      <c r="L80" s="1">
        <f t="shared" si="13"/>
        <v>0</v>
      </c>
      <c r="M80" s="1"/>
      <c r="N80" s="1">
        <v>0.71</v>
      </c>
      <c r="O80" s="1"/>
      <c r="P80" s="167">
        <f>ROUND(F80*(R80),3)</f>
        <v>0.18</v>
      </c>
      <c r="Q80" s="173"/>
      <c r="R80" s="173">
        <v>1.2E-4</v>
      </c>
      <c r="S80" s="167"/>
      <c r="Z80">
        <v>0</v>
      </c>
    </row>
    <row r="81" spans="1:26" ht="24.95" customHeight="1" x14ac:dyDescent="0.25">
      <c r="A81" s="171"/>
      <c r="B81" s="168" t="s">
        <v>140</v>
      </c>
      <c r="C81" s="172" t="s">
        <v>499</v>
      </c>
      <c r="D81" s="168" t="s">
        <v>500</v>
      </c>
      <c r="E81" s="168" t="s">
        <v>90</v>
      </c>
      <c r="F81" s="169">
        <v>750.35</v>
      </c>
      <c r="G81" s="170"/>
      <c r="H81" s="170"/>
      <c r="I81" s="170">
        <f t="shared" si="9"/>
        <v>0</v>
      </c>
      <c r="J81" s="168">
        <f t="shared" si="10"/>
        <v>187.59</v>
      </c>
      <c r="K81" s="1">
        <f t="shared" si="11"/>
        <v>0</v>
      </c>
      <c r="L81" s="1">
        <f t="shared" si="13"/>
        <v>0</v>
      </c>
      <c r="M81" s="1"/>
      <c r="N81" s="1">
        <v>0.25</v>
      </c>
      <c r="O81" s="1"/>
      <c r="P81" s="167"/>
      <c r="Q81" s="173"/>
      <c r="R81" s="173"/>
      <c r="S81" s="167"/>
      <c r="Z81">
        <v>0</v>
      </c>
    </row>
    <row r="82" spans="1:26" ht="24.95" customHeight="1" x14ac:dyDescent="0.25">
      <c r="A82" s="171"/>
      <c r="B82" s="168" t="s">
        <v>133</v>
      </c>
      <c r="C82" s="172" t="s">
        <v>501</v>
      </c>
      <c r="D82" s="168" t="s">
        <v>502</v>
      </c>
      <c r="E82" s="168" t="s">
        <v>96</v>
      </c>
      <c r="F82" s="169">
        <v>349</v>
      </c>
      <c r="G82" s="170"/>
      <c r="H82" s="170"/>
      <c r="I82" s="170">
        <f t="shared" si="9"/>
        <v>0</v>
      </c>
      <c r="J82" s="168">
        <f t="shared" si="10"/>
        <v>408.33</v>
      </c>
      <c r="K82" s="1">
        <f t="shared" si="11"/>
        <v>0</v>
      </c>
      <c r="L82" s="1">
        <f t="shared" si="13"/>
        <v>0</v>
      </c>
      <c r="M82" s="1"/>
      <c r="N82" s="1">
        <v>1.17</v>
      </c>
      <c r="O82" s="1"/>
      <c r="P82" s="167"/>
      <c r="Q82" s="173"/>
      <c r="R82" s="173"/>
      <c r="S82" s="167"/>
      <c r="Z82">
        <v>0</v>
      </c>
    </row>
    <row r="83" spans="1:26" ht="24.95" customHeight="1" x14ac:dyDescent="0.25">
      <c r="A83" s="171"/>
      <c r="B83" s="168" t="s">
        <v>133</v>
      </c>
      <c r="C83" s="172" t="s">
        <v>503</v>
      </c>
      <c r="D83" s="168" t="s">
        <v>504</v>
      </c>
      <c r="E83" s="168" t="s">
        <v>96</v>
      </c>
      <c r="F83" s="169">
        <v>698</v>
      </c>
      <c r="G83" s="170"/>
      <c r="H83" s="170"/>
      <c r="I83" s="170">
        <f t="shared" si="9"/>
        <v>0</v>
      </c>
      <c r="J83" s="168">
        <f t="shared" si="10"/>
        <v>872.5</v>
      </c>
      <c r="K83" s="1">
        <f t="shared" si="11"/>
        <v>0</v>
      </c>
      <c r="L83" s="1">
        <f t="shared" si="13"/>
        <v>0</v>
      </c>
      <c r="M83" s="1"/>
      <c r="N83" s="1">
        <v>1.25</v>
      </c>
      <c r="O83" s="1"/>
      <c r="P83" s="167">
        <f>ROUND(F83*(R83),3)</f>
        <v>0.28599999999999998</v>
      </c>
      <c r="Q83" s="173"/>
      <c r="R83" s="173">
        <v>4.0999999999999999E-4</v>
      </c>
      <c r="S83" s="167"/>
      <c r="Z83">
        <v>0</v>
      </c>
    </row>
    <row r="84" spans="1:26" ht="24.95" customHeight="1" x14ac:dyDescent="0.25">
      <c r="A84" s="171"/>
      <c r="B84" s="168" t="s">
        <v>140</v>
      </c>
      <c r="C84" s="172" t="s">
        <v>505</v>
      </c>
      <c r="D84" s="168" t="s">
        <v>506</v>
      </c>
      <c r="E84" s="168" t="s">
        <v>96</v>
      </c>
      <c r="F84" s="169">
        <v>349</v>
      </c>
      <c r="G84" s="170"/>
      <c r="H84" s="170"/>
      <c r="I84" s="170">
        <f t="shared" si="9"/>
        <v>0</v>
      </c>
      <c r="J84" s="168">
        <f t="shared" si="10"/>
        <v>282.69</v>
      </c>
      <c r="K84" s="1">
        <f t="shared" si="11"/>
        <v>0</v>
      </c>
      <c r="L84" s="1">
        <f t="shared" si="13"/>
        <v>0</v>
      </c>
      <c r="M84" s="1"/>
      <c r="N84" s="1">
        <v>0.81</v>
      </c>
      <c r="O84" s="1"/>
      <c r="P84" s="167"/>
      <c r="Q84" s="173"/>
      <c r="R84" s="173"/>
      <c r="S84" s="167"/>
      <c r="Z84">
        <v>0</v>
      </c>
    </row>
    <row r="85" spans="1:26" ht="24.95" customHeight="1" x14ac:dyDescent="0.25">
      <c r="A85" s="171"/>
      <c r="B85" s="168" t="s">
        <v>133</v>
      </c>
      <c r="C85" s="172" t="s">
        <v>134</v>
      </c>
      <c r="D85" s="168" t="s">
        <v>135</v>
      </c>
      <c r="E85" s="168" t="s">
        <v>96</v>
      </c>
      <c r="F85" s="169">
        <v>57.7</v>
      </c>
      <c r="G85" s="170"/>
      <c r="H85" s="170"/>
      <c r="I85" s="170">
        <f t="shared" si="9"/>
        <v>0</v>
      </c>
      <c r="J85" s="168">
        <f t="shared" si="10"/>
        <v>330.04</v>
      </c>
      <c r="K85" s="1">
        <f t="shared" si="11"/>
        <v>0</v>
      </c>
      <c r="L85" s="1">
        <f t="shared" si="13"/>
        <v>0</v>
      </c>
      <c r="M85" s="1"/>
      <c r="N85" s="1">
        <v>5.72</v>
      </c>
      <c r="O85" s="1"/>
      <c r="P85" s="167">
        <f>ROUND(F85*(R85),3)</f>
        <v>0.34200000000000003</v>
      </c>
      <c r="Q85" s="173"/>
      <c r="R85" s="173">
        <v>5.9199999999999999E-3</v>
      </c>
      <c r="S85" s="167"/>
      <c r="Z85">
        <v>0</v>
      </c>
    </row>
    <row r="86" spans="1:26" ht="24.95" customHeight="1" x14ac:dyDescent="0.25">
      <c r="A86" s="171"/>
      <c r="B86" s="168" t="s">
        <v>93</v>
      </c>
      <c r="C86" s="172" t="s">
        <v>507</v>
      </c>
      <c r="D86" s="168" t="s">
        <v>508</v>
      </c>
      <c r="E86" s="168" t="s">
        <v>96</v>
      </c>
      <c r="F86" s="169">
        <v>174.5</v>
      </c>
      <c r="G86" s="170"/>
      <c r="H86" s="170"/>
      <c r="I86" s="170">
        <f t="shared" si="9"/>
        <v>0</v>
      </c>
      <c r="J86" s="168">
        <f t="shared" si="10"/>
        <v>717.2</v>
      </c>
      <c r="K86" s="1">
        <f t="shared" si="11"/>
        <v>0</v>
      </c>
      <c r="L86" s="1">
        <f t="shared" si="13"/>
        <v>0</v>
      </c>
      <c r="M86" s="1"/>
      <c r="N86" s="1">
        <v>4.1100000000000003</v>
      </c>
      <c r="O86" s="1"/>
      <c r="P86" s="167"/>
      <c r="Q86" s="173"/>
      <c r="R86" s="173"/>
      <c r="S86" s="167"/>
      <c r="Z86">
        <v>0</v>
      </c>
    </row>
    <row r="87" spans="1:26" ht="24.95" customHeight="1" x14ac:dyDescent="0.25">
      <c r="A87" s="171"/>
      <c r="B87" s="168" t="s">
        <v>93</v>
      </c>
      <c r="C87" s="172" t="s">
        <v>509</v>
      </c>
      <c r="D87" s="168" t="s">
        <v>510</v>
      </c>
      <c r="E87" s="168" t="s">
        <v>96</v>
      </c>
      <c r="F87" s="169">
        <v>1420.2</v>
      </c>
      <c r="G87" s="170"/>
      <c r="H87" s="170"/>
      <c r="I87" s="170">
        <f t="shared" si="9"/>
        <v>0</v>
      </c>
      <c r="J87" s="168">
        <f t="shared" si="10"/>
        <v>5098.5200000000004</v>
      </c>
      <c r="K87" s="1">
        <f t="shared" si="11"/>
        <v>0</v>
      </c>
      <c r="L87" s="1">
        <f t="shared" si="13"/>
        <v>0</v>
      </c>
      <c r="M87" s="1"/>
      <c r="N87" s="1">
        <v>3.59</v>
      </c>
      <c r="O87" s="1"/>
      <c r="P87" s="167"/>
      <c r="Q87" s="173"/>
      <c r="R87" s="173"/>
      <c r="S87" s="167"/>
      <c r="Z87">
        <v>0</v>
      </c>
    </row>
    <row r="88" spans="1:26" ht="24.95" customHeight="1" x14ac:dyDescent="0.25">
      <c r="A88" s="171"/>
      <c r="B88" s="168" t="s">
        <v>186</v>
      </c>
      <c r="C88" s="172" t="s">
        <v>511</v>
      </c>
      <c r="D88" s="168" t="s">
        <v>512</v>
      </c>
      <c r="E88" s="168" t="s">
        <v>90</v>
      </c>
      <c r="F88" s="169">
        <v>1.25</v>
      </c>
      <c r="G88" s="170"/>
      <c r="H88" s="170"/>
      <c r="I88" s="170">
        <f t="shared" si="9"/>
        <v>0</v>
      </c>
      <c r="J88" s="168">
        <f t="shared" si="10"/>
        <v>26.66</v>
      </c>
      <c r="K88" s="1">
        <f t="shared" si="11"/>
        <v>0</v>
      </c>
      <c r="L88" s="1">
        <f t="shared" si="13"/>
        <v>0</v>
      </c>
      <c r="M88" s="1"/>
      <c r="N88" s="1">
        <v>21.33</v>
      </c>
      <c r="O88" s="1"/>
      <c r="P88" s="167">
        <f>ROUND(F88*(R88),3)</f>
        <v>2E-3</v>
      </c>
      <c r="Q88" s="173"/>
      <c r="R88" s="173">
        <v>1.31E-3</v>
      </c>
      <c r="S88" s="167">
        <f>ROUND(F88*(X88),3)</f>
        <v>2.25</v>
      </c>
      <c r="X88">
        <v>1.8</v>
      </c>
      <c r="Z88">
        <v>0</v>
      </c>
    </row>
    <row r="89" spans="1:26" ht="24.95" customHeight="1" x14ac:dyDescent="0.25">
      <c r="A89" s="171"/>
      <c r="B89" s="168" t="s">
        <v>186</v>
      </c>
      <c r="C89" s="172" t="s">
        <v>513</v>
      </c>
      <c r="D89" s="168" t="s">
        <v>514</v>
      </c>
      <c r="E89" s="168" t="s">
        <v>96</v>
      </c>
      <c r="F89" s="169">
        <v>22.6</v>
      </c>
      <c r="G89" s="170"/>
      <c r="H89" s="170"/>
      <c r="I89" s="170">
        <f t="shared" si="9"/>
        <v>0</v>
      </c>
      <c r="J89" s="168">
        <f t="shared" si="10"/>
        <v>40.450000000000003</v>
      </c>
      <c r="K89" s="1">
        <f t="shared" si="11"/>
        <v>0</v>
      </c>
      <c r="L89" s="1">
        <f t="shared" si="13"/>
        <v>0</v>
      </c>
      <c r="M89" s="1"/>
      <c r="N89" s="1">
        <v>1.79</v>
      </c>
      <c r="O89" s="1"/>
      <c r="P89" s="167"/>
      <c r="Q89" s="173"/>
      <c r="R89" s="173"/>
      <c r="S89" s="167">
        <f>ROUND(F89*(X89),3)</f>
        <v>0.45200000000000001</v>
      </c>
      <c r="X89">
        <v>0.02</v>
      </c>
      <c r="Z89">
        <v>0</v>
      </c>
    </row>
    <row r="90" spans="1:26" x14ac:dyDescent="0.25">
      <c r="A90" s="156"/>
      <c r="B90" s="156"/>
      <c r="C90" s="156"/>
      <c r="D90" s="156" t="s">
        <v>72</v>
      </c>
      <c r="E90" s="156"/>
      <c r="F90" s="167"/>
      <c r="G90" s="159">
        <f>ROUND((SUM(L57:L89))/1,2)</f>
        <v>0</v>
      </c>
      <c r="H90" s="159">
        <f>ROUND((SUM(M57:M89))/1,2)</f>
        <v>0</v>
      </c>
      <c r="I90" s="159">
        <f>ROUND((SUM(I57:I89))/1,2)</f>
        <v>0</v>
      </c>
      <c r="J90" s="156"/>
      <c r="K90" s="156"/>
      <c r="L90" s="156">
        <f>ROUND((SUM(L57:L89))/1,2)</f>
        <v>0</v>
      </c>
      <c r="M90" s="156">
        <f>ROUND((SUM(M57:M89))/1,2)</f>
        <v>0</v>
      </c>
      <c r="N90" s="156"/>
      <c r="O90" s="156"/>
      <c r="P90" s="174">
        <f>ROUND((SUM(P57:P89))/1,2)</f>
        <v>39.1</v>
      </c>
      <c r="Q90" s="153"/>
      <c r="R90" s="153"/>
      <c r="S90" s="174">
        <f>ROUND((SUM(S57:S89))/1,2)</f>
        <v>22.05</v>
      </c>
      <c r="T90" s="153"/>
      <c r="U90" s="153"/>
      <c r="V90" s="153"/>
      <c r="W90" s="153"/>
      <c r="X90" s="153"/>
      <c r="Y90" s="153"/>
      <c r="Z90" s="153"/>
    </row>
    <row r="91" spans="1:26" x14ac:dyDescent="0.25">
      <c r="A91" s="1"/>
      <c r="B91" s="1"/>
      <c r="C91" s="1"/>
      <c r="D91" s="1"/>
      <c r="E91" s="1"/>
      <c r="F91" s="163"/>
      <c r="G91" s="149"/>
      <c r="H91" s="149"/>
      <c r="I91" s="149"/>
      <c r="J91" s="1"/>
      <c r="K91" s="1"/>
      <c r="L91" s="1"/>
      <c r="M91" s="1"/>
      <c r="N91" s="1"/>
      <c r="O91" s="1"/>
      <c r="P91" s="1"/>
      <c r="S91" s="1"/>
    </row>
    <row r="92" spans="1:26" x14ac:dyDescent="0.25">
      <c r="A92" s="156"/>
      <c r="B92" s="156"/>
      <c r="C92" s="156"/>
      <c r="D92" s="156" t="s">
        <v>73</v>
      </c>
      <c r="E92" s="156"/>
      <c r="F92" s="167"/>
      <c r="G92" s="157"/>
      <c r="H92" s="157"/>
      <c r="I92" s="157"/>
      <c r="J92" s="156"/>
      <c r="K92" s="156"/>
      <c r="L92" s="156"/>
      <c r="M92" s="156"/>
      <c r="N92" s="156"/>
      <c r="O92" s="156"/>
      <c r="P92" s="156"/>
      <c r="Q92" s="153"/>
      <c r="R92" s="153"/>
      <c r="S92" s="156"/>
      <c r="T92" s="153"/>
      <c r="U92" s="153"/>
      <c r="V92" s="153"/>
      <c r="W92" s="153"/>
      <c r="X92" s="153"/>
      <c r="Y92" s="153"/>
      <c r="Z92" s="153"/>
    </row>
    <row r="93" spans="1:26" ht="24.95" customHeight="1" x14ac:dyDescent="0.25">
      <c r="A93" s="171"/>
      <c r="B93" s="168" t="s">
        <v>115</v>
      </c>
      <c r="C93" s="172" t="s">
        <v>228</v>
      </c>
      <c r="D93" s="168" t="s">
        <v>229</v>
      </c>
      <c r="E93" s="168" t="s">
        <v>145</v>
      </c>
      <c r="F93" s="169">
        <v>231.0538818862199</v>
      </c>
      <c r="G93" s="170"/>
      <c r="H93" s="170"/>
      <c r="I93" s="170">
        <f>ROUND(F93*(G93+H93),2)</f>
        <v>0</v>
      </c>
      <c r="J93" s="168">
        <f>ROUND(F93*(N93),2)</f>
        <v>6501.86</v>
      </c>
      <c r="K93" s="1">
        <f>ROUND(F93*(O93),2)</f>
        <v>0</v>
      </c>
      <c r="L93" s="1">
        <f>ROUND(F93*(G93),2)</f>
        <v>0</v>
      </c>
      <c r="M93" s="1"/>
      <c r="N93" s="1">
        <v>28.14</v>
      </c>
      <c r="O93" s="1"/>
      <c r="P93" s="167"/>
      <c r="Q93" s="173"/>
      <c r="R93" s="173"/>
      <c r="S93" s="167"/>
      <c r="Z93">
        <v>0</v>
      </c>
    </row>
    <row r="94" spans="1:26" x14ac:dyDescent="0.25">
      <c r="A94" s="156"/>
      <c r="B94" s="156"/>
      <c r="C94" s="156"/>
      <c r="D94" s="156" t="s">
        <v>73</v>
      </c>
      <c r="E94" s="156"/>
      <c r="F94" s="167"/>
      <c r="G94" s="159">
        <f>ROUND((SUM(L92:L93))/1,2)</f>
        <v>0</v>
      </c>
      <c r="H94" s="159">
        <f>ROUND((SUM(M92:M93))/1,2)</f>
        <v>0</v>
      </c>
      <c r="I94" s="159">
        <f>ROUND((SUM(I92:I93))/1,2)</f>
        <v>0</v>
      </c>
      <c r="J94" s="156"/>
      <c r="K94" s="156"/>
      <c r="L94" s="156">
        <f>ROUND((SUM(L92:L93))/1,2)</f>
        <v>0</v>
      </c>
      <c r="M94" s="156">
        <f>ROUND((SUM(M92:M93))/1,2)</f>
        <v>0</v>
      </c>
      <c r="N94" s="156"/>
      <c r="O94" s="156"/>
      <c r="P94" s="174">
        <f>ROUND((SUM(P92:P93))/1,2)</f>
        <v>0</v>
      </c>
      <c r="Q94" s="153"/>
      <c r="R94" s="153"/>
      <c r="S94" s="174">
        <f>ROUND((SUM(S92:S93))/1,2)</f>
        <v>0</v>
      </c>
      <c r="T94" s="153"/>
      <c r="U94" s="153"/>
      <c r="V94" s="153"/>
      <c r="W94" s="153"/>
      <c r="X94" s="153"/>
      <c r="Y94" s="153"/>
      <c r="Z94" s="153"/>
    </row>
    <row r="95" spans="1:26" x14ac:dyDescent="0.25">
      <c r="A95" s="1"/>
      <c r="B95" s="1"/>
      <c r="C95" s="1"/>
      <c r="D95" s="1"/>
      <c r="E95" s="1"/>
      <c r="F95" s="163"/>
      <c r="G95" s="149"/>
      <c r="H95" s="149"/>
      <c r="I95" s="149"/>
      <c r="J95" s="1"/>
      <c r="K95" s="1"/>
      <c r="L95" s="1"/>
      <c r="M95" s="1"/>
      <c r="N95" s="1"/>
      <c r="O95" s="1"/>
      <c r="P95" s="1"/>
      <c r="S95" s="1"/>
    </row>
    <row r="96" spans="1:26" x14ac:dyDescent="0.25">
      <c r="A96" s="156"/>
      <c r="B96" s="156"/>
      <c r="C96" s="156"/>
      <c r="D96" s="2" t="s">
        <v>69</v>
      </c>
      <c r="E96" s="156"/>
      <c r="F96" s="167"/>
      <c r="G96" s="159">
        <f>ROUND((SUM(L9:L95))/2,2)</f>
        <v>0</v>
      </c>
      <c r="H96" s="159">
        <f>ROUND((SUM(M9:M95))/2,2)</f>
        <v>0</v>
      </c>
      <c r="I96" s="159">
        <f>ROUND((SUM(I9:I95))/2,2)</f>
        <v>0</v>
      </c>
      <c r="J96" s="157"/>
      <c r="K96" s="156"/>
      <c r="L96" s="157">
        <f>ROUND((SUM(L9:L95))/2,2)</f>
        <v>0</v>
      </c>
      <c r="M96" s="157">
        <f>ROUND((SUM(M9:M95))/2,2)</f>
        <v>0</v>
      </c>
      <c r="N96" s="156"/>
      <c r="O96" s="156"/>
      <c r="P96" s="174">
        <f>ROUND((SUM(P9:P95))/2,2)</f>
        <v>231.06</v>
      </c>
      <c r="S96" s="174">
        <f>ROUND((SUM(S9:S95))/2,2)</f>
        <v>37.630000000000003</v>
      </c>
    </row>
    <row r="97" spans="1:26" x14ac:dyDescent="0.25">
      <c r="A97" s="1"/>
      <c r="B97" s="1"/>
      <c r="C97" s="1"/>
      <c r="D97" s="1"/>
      <c r="E97" s="1"/>
      <c r="F97" s="163"/>
      <c r="G97" s="149"/>
      <c r="H97" s="149"/>
      <c r="I97" s="149"/>
      <c r="J97" s="1"/>
      <c r="K97" s="1"/>
      <c r="L97" s="1"/>
      <c r="M97" s="1"/>
      <c r="N97" s="1"/>
      <c r="O97" s="1"/>
      <c r="P97" s="1"/>
      <c r="S97" s="1"/>
    </row>
    <row r="98" spans="1:26" x14ac:dyDescent="0.25">
      <c r="A98" s="156"/>
      <c r="B98" s="156"/>
      <c r="C98" s="156"/>
      <c r="D98" s="2" t="s">
        <v>74</v>
      </c>
      <c r="E98" s="156"/>
      <c r="F98" s="167"/>
      <c r="G98" s="157"/>
      <c r="H98" s="157"/>
      <c r="I98" s="157"/>
      <c r="J98" s="156"/>
      <c r="K98" s="156"/>
      <c r="L98" s="156"/>
      <c r="M98" s="156"/>
      <c r="N98" s="156"/>
      <c r="O98" s="156"/>
      <c r="P98" s="156"/>
      <c r="Q98" s="153"/>
      <c r="R98" s="153"/>
      <c r="S98" s="156"/>
      <c r="T98" s="153"/>
      <c r="U98" s="153"/>
      <c r="V98" s="153"/>
      <c r="W98" s="153"/>
      <c r="X98" s="153"/>
      <c r="Y98" s="153"/>
      <c r="Z98" s="153"/>
    </row>
    <row r="99" spans="1:26" x14ac:dyDescent="0.25">
      <c r="A99" s="156"/>
      <c r="B99" s="156"/>
      <c r="C99" s="156"/>
      <c r="D99" s="156" t="s">
        <v>413</v>
      </c>
      <c r="E99" s="156"/>
      <c r="F99" s="167"/>
      <c r="G99" s="157"/>
      <c r="H99" s="157"/>
      <c r="I99" s="157"/>
      <c r="J99" s="156"/>
      <c r="K99" s="156"/>
      <c r="L99" s="156"/>
      <c r="M99" s="156"/>
      <c r="N99" s="156"/>
      <c r="O99" s="156"/>
      <c r="P99" s="156"/>
      <c r="Q99" s="153"/>
      <c r="R99" s="153"/>
      <c r="S99" s="156"/>
      <c r="T99" s="153"/>
      <c r="U99" s="153"/>
      <c r="V99" s="153"/>
      <c r="W99" s="153"/>
      <c r="X99" s="153"/>
      <c r="Y99" s="153"/>
      <c r="Z99" s="153"/>
    </row>
    <row r="100" spans="1:26" ht="24.95" customHeight="1" x14ac:dyDescent="0.25">
      <c r="A100" s="171"/>
      <c r="B100" s="168" t="s">
        <v>515</v>
      </c>
      <c r="C100" s="172" t="s">
        <v>516</v>
      </c>
      <c r="D100" s="168" t="s">
        <v>517</v>
      </c>
      <c r="E100" s="168" t="s">
        <v>96</v>
      </c>
      <c r="F100" s="169">
        <v>501.45800000000003</v>
      </c>
      <c r="G100" s="170"/>
      <c r="H100" s="170"/>
      <c r="I100" s="170">
        <f>ROUND(F100*(G100+H100),2)</f>
        <v>0</v>
      </c>
      <c r="J100" s="168">
        <f>ROUND(F100*(N100),2)</f>
        <v>561.63</v>
      </c>
      <c r="K100" s="1">
        <f>ROUND(F100*(O100),2)</f>
        <v>0</v>
      </c>
      <c r="L100" s="1">
        <f>ROUND(F100*(G100),2)</f>
        <v>0</v>
      </c>
      <c r="M100" s="1"/>
      <c r="N100" s="1">
        <v>1.1200000000000001</v>
      </c>
      <c r="O100" s="1"/>
      <c r="P100" s="167"/>
      <c r="Q100" s="173"/>
      <c r="R100" s="173"/>
      <c r="S100" s="167"/>
      <c r="Z100">
        <v>0</v>
      </c>
    </row>
    <row r="101" spans="1:26" ht="24.95" customHeight="1" x14ac:dyDescent="0.25">
      <c r="A101" s="171"/>
      <c r="B101" s="168" t="s">
        <v>146</v>
      </c>
      <c r="C101" s="172" t="s">
        <v>518</v>
      </c>
      <c r="D101" s="168" t="s">
        <v>519</v>
      </c>
      <c r="E101" s="168" t="s">
        <v>96</v>
      </c>
      <c r="F101" s="169">
        <v>729.63289999999995</v>
      </c>
      <c r="G101" s="170"/>
      <c r="H101" s="170"/>
      <c r="I101" s="170">
        <f>ROUND(F101*(G101+H101),2)</f>
        <v>0</v>
      </c>
      <c r="J101" s="168">
        <f>ROUND(F101*(N101),2)</f>
        <v>4268.3500000000004</v>
      </c>
      <c r="K101" s="1">
        <f>ROUND(F101*(O101),2)</f>
        <v>0</v>
      </c>
      <c r="L101" s="1">
        <f>ROUND(F101*(G101),2)</f>
        <v>0</v>
      </c>
      <c r="M101" s="1"/>
      <c r="N101" s="1">
        <v>5.85</v>
      </c>
      <c r="O101" s="1"/>
      <c r="P101" s="167"/>
      <c r="Q101" s="173"/>
      <c r="R101" s="173"/>
      <c r="S101" s="167"/>
      <c r="Z101">
        <v>0</v>
      </c>
    </row>
    <row r="102" spans="1:26" x14ac:dyDescent="0.25">
      <c r="A102" s="156"/>
      <c r="B102" s="156"/>
      <c r="C102" s="156"/>
      <c r="D102" s="156" t="s">
        <v>413</v>
      </c>
      <c r="E102" s="156"/>
      <c r="F102" s="167"/>
      <c r="G102" s="159">
        <f>ROUND((SUM(L99:L101))/1,2)</f>
        <v>0</v>
      </c>
      <c r="H102" s="159">
        <f>ROUND((SUM(M99:M101))/1,2)</f>
        <v>0</v>
      </c>
      <c r="I102" s="159">
        <f>ROUND((SUM(I99:I101))/1,2)</f>
        <v>0</v>
      </c>
      <c r="J102" s="156"/>
      <c r="K102" s="156"/>
      <c r="L102" s="156">
        <f>ROUND((SUM(L99:L101))/1,2)</f>
        <v>0</v>
      </c>
      <c r="M102" s="156">
        <f>ROUND((SUM(M99:M101))/1,2)</f>
        <v>0</v>
      </c>
      <c r="N102" s="156"/>
      <c r="O102" s="156"/>
      <c r="P102" s="174">
        <f>ROUND((SUM(P99:P101))/1,2)</f>
        <v>0</v>
      </c>
      <c r="Q102" s="153"/>
      <c r="R102" s="153"/>
      <c r="S102" s="174">
        <f>ROUND((SUM(S99:S101))/1,2)</f>
        <v>0</v>
      </c>
      <c r="T102" s="153"/>
      <c r="U102" s="153"/>
      <c r="V102" s="153"/>
      <c r="W102" s="153"/>
      <c r="X102" s="153"/>
      <c r="Y102" s="153"/>
      <c r="Z102" s="153"/>
    </row>
    <row r="103" spans="1:26" x14ac:dyDescent="0.25">
      <c r="A103" s="1"/>
      <c r="B103" s="1"/>
      <c r="C103" s="1"/>
      <c r="D103" s="1"/>
      <c r="E103" s="1"/>
      <c r="F103" s="163"/>
      <c r="G103" s="149"/>
      <c r="H103" s="149"/>
      <c r="I103" s="149"/>
      <c r="J103" s="1"/>
      <c r="K103" s="1"/>
      <c r="L103" s="1"/>
      <c r="M103" s="1"/>
      <c r="N103" s="1"/>
      <c r="O103" s="1"/>
      <c r="P103" s="1"/>
      <c r="S103" s="1"/>
    </row>
    <row r="104" spans="1:26" x14ac:dyDescent="0.25">
      <c r="A104" s="156"/>
      <c r="B104" s="156"/>
      <c r="C104" s="156"/>
      <c r="D104" s="156" t="s">
        <v>76</v>
      </c>
      <c r="E104" s="156"/>
      <c r="F104" s="167"/>
      <c r="G104" s="157"/>
      <c r="H104" s="157"/>
      <c r="I104" s="157"/>
      <c r="J104" s="156"/>
      <c r="K104" s="156"/>
      <c r="L104" s="156"/>
      <c r="M104" s="156"/>
      <c r="N104" s="156"/>
      <c r="O104" s="156"/>
      <c r="P104" s="156"/>
      <c r="Q104" s="153"/>
      <c r="R104" s="153"/>
      <c r="S104" s="156"/>
      <c r="T104" s="153"/>
      <c r="U104" s="153"/>
      <c r="V104" s="153"/>
      <c r="W104" s="153"/>
      <c r="X104" s="153"/>
      <c r="Y104" s="153"/>
      <c r="Z104" s="153"/>
    </row>
    <row r="105" spans="1:26" ht="24.95" customHeight="1" x14ac:dyDescent="0.25">
      <c r="A105" s="171"/>
      <c r="B105" s="168" t="s">
        <v>520</v>
      </c>
      <c r="C105" s="172" t="s">
        <v>521</v>
      </c>
      <c r="D105" s="168" t="s">
        <v>522</v>
      </c>
      <c r="E105" s="168" t="s">
        <v>128</v>
      </c>
      <c r="F105" s="169">
        <v>1664.64</v>
      </c>
      <c r="G105" s="170"/>
      <c r="H105" s="170"/>
      <c r="I105" s="170">
        <f>ROUND(F105*(G105+H105),2)</f>
        <v>0</v>
      </c>
      <c r="J105" s="168">
        <f>ROUND(F105*(N105),2)</f>
        <v>2696.72</v>
      </c>
      <c r="K105" s="1">
        <f>ROUND(F105*(O105),2)</f>
        <v>0</v>
      </c>
      <c r="L105" s="1">
        <f>ROUND(F105*(G105),2)</f>
        <v>0</v>
      </c>
      <c r="M105" s="1"/>
      <c r="N105" s="1">
        <v>1.62</v>
      </c>
      <c r="O105" s="1"/>
      <c r="P105" s="167"/>
      <c r="Q105" s="173"/>
      <c r="R105" s="173"/>
      <c r="S105" s="167">
        <f>ROUND(F105*(X105),3)</f>
        <v>23.305</v>
      </c>
      <c r="X105">
        <v>1.4E-2</v>
      </c>
      <c r="Z105">
        <v>0</v>
      </c>
    </row>
    <row r="106" spans="1:26" ht="24.95" customHeight="1" x14ac:dyDescent="0.25">
      <c r="A106" s="171"/>
      <c r="B106" s="168" t="s">
        <v>520</v>
      </c>
      <c r="C106" s="172" t="s">
        <v>523</v>
      </c>
      <c r="D106" s="168" t="s">
        <v>524</v>
      </c>
      <c r="E106" s="168" t="s">
        <v>149</v>
      </c>
      <c r="F106" s="169">
        <v>88</v>
      </c>
      <c r="G106" s="170"/>
      <c r="H106" s="170"/>
      <c r="I106" s="170">
        <f>ROUND(F106*(G106+H106),2)</f>
        <v>0</v>
      </c>
      <c r="J106" s="168">
        <f>ROUND(F106*(N106),2)</f>
        <v>77.44</v>
      </c>
      <c r="K106" s="1">
        <f>ROUND(F106*(O106),2)</f>
        <v>0</v>
      </c>
      <c r="L106" s="1">
        <f>ROUND(F106*(G106),2)</f>
        <v>0</v>
      </c>
      <c r="M106" s="1"/>
      <c r="N106" s="1">
        <v>0.88</v>
      </c>
      <c r="O106" s="1"/>
      <c r="P106" s="167"/>
      <c r="Q106" s="173"/>
      <c r="R106" s="173"/>
      <c r="S106" s="167">
        <f>ROUND(F106*(X106),3)</f>
        <v>0.44</v>
      </c>
      <c r="X106">
        <v>5.0000000000000001E-3</v>
      </c>
      <c r="Z106">
        <v>0</v>
      </c>
    </row>
    <row r="107" spans="1:26" ht="24.95" customHeight="1" x14ac:dyDescent="0.25">
      <c r="A107" s="171"/>
      <c r="B107" s="168" t="s">
        <v>520</v>
      </c>
      <c r="C107" s="172" t="s">
        <v>525</v>
      </c>
      <c r="D107" s="168" t="s">
        <v>526</v>
      </c>
      <c r="E107" s="168" t="s">
        <v>96</v>
      </c>
      <c r="F107" s="169">
        <v>8.1</v>
      </c>
      <c r="G107" s="170"/>
      <c r="H107" s="170"/>
      <c r="I107" s="170">
        <f>ROUND(F107*(G107+H107),2)</f>
        <v>0</v>
      </c>
      <c r="J107" s="168">
        <f>ROUND(F107*(N107),2)</f>
        <v>5.27</v>
      </c>
      <c r="K107" s="1">
        <f>ROUND(F107*(O107),2)</f>
        <v>0</v>
      </c>
      <c r="L107" s="1">
        <f>ROUND(F107*(G107),2)</f>
        <v>0</v>
      </c>
      <c r="M107" s="1"/>
      <c r="N107" s="1">
        <v>0.65</v>
      </c>
      <c r="O107" s="1"/>
      <c r="P107" s="167"/>
      <c r="Q107" s="173"/>
      <c r="R107" s="173"/>
      <c r="S107" s="167">
        <f>ROUND(F107*(X107),3)</f>
        <v>5.7000000000000002E-2</v>
      </c>
      <c r="X107">
        <v>7.0000000000000001E-3</v>
      </c>
      <c r="Z107">
        <v>0</v>
      </c>
    </row>
    <row r="108" spans="1:26" ht="24.95" customHeight="1" x14ac:dyDescent="0.25">
      <c r="A108" s="171"/>
      <c r="B108" s="168" t="s">
        <v>150</v>
      </c>
      <c r="C108" s="172" t="s">
        <v>155</v>
      </c>
      <c r="D108" s="168" t="s">
        <v>156</v>
      </c>
      <c r="E108" s="168" t="s">
        <v>145</v>
      </c>
      <c r="F108" s="169">
        <v>23.801786</v>
      </c>
      <c r="G108" s="170"/>
      <c r="H108" s="170"/>
      <c r="I108" s="170">
        <f>ROUND(F108*(G108+H108),2)</f>
        <v>0</v>
      </c>
      <c r="J108" s="168">
        <f>ROUND(F108*(N108),2)</f>
        <v>1050.6099999999999</v>
      </c>
      <c r="K108" s="1">
        <f>ROUND(F108*(O108),2)</f>
        <v>0</v>
      </c>
      <c r="L108" s="1">
        <f>ROUND(F108*(G108),2)</f>
        <v>0</v>
      </c>
      <c r="M108" s="1"/>
      <c r="N108" s="1">
        <v>44.14</v>
      </c>
      <c r="O108" s="1"/>
      <c r="P108" s="167"/>
      <c r="Q108" s="173"/>
      <c r="R108" s="173"/>
      <c r="S108" s="167"/>
      <c r="Z108">
        <v>0</v>
      </c>
    </row>
    <row r="109" spans="1:26" x14ac:dyDescent="0.25">
      <c r="A109" s="156"/>
      <c r="B109" s="156"/>
      <c r="C109" s="156"/>
      <c r="D109" s="156" t="s">
        <v>76</v>
      </c>
      <c r="E109" s="156"/>
      <c r="F109" s="167"/>
      <c r="G109" s="159">
        <f>ROUND((SUM(L104:L108))/1,2)</f>
        <v>0</v>
      </c>
      <c r="H109" s="159">
        <f>ROUND((SUM(M104:M108))/1,2)</f>
        <v>0</v>
      </c>
      <c r="I109" s="159">
        <f>ROUND((SUM(I104:I108))/1,2)</f>
        <v>0</v>
      </c>
      <c r="J109" s="156"/>
      <c r="K109" s="156"/>
      <c r="L109" s="156">
        <f>ROUND((SUM(L104:L108))/1,2)</f>
        <v>0</v>
      </c>
      <c r="M109" s="156">
        <f>ROUND((SUM(M104:M108))/1,2)</f>
        <v>0</v>
      </c>
      <c r="N109" s="156"/>
      <c r="O109" s="156"/>
      <c r="P109" s="174">
        <f>ROUND((SUM(P104:P108))/1,2)</f>
        <v>0</v>
      </c>
      <c r="Q109" s="153"/>
      <c r="R109" s="153"/>
      <c r="S109" s="174">
        <f>ROUND((SUM(S104:S108))/1,2)</f>
        <v>23.8</v>
      </c>
      <c r="T109" s="153"/>
      <c r="U109" s="153"/>
      <c r="V109" s="153"/>
      <c r="W109" s="153"/>
      <c r="X109" s="153"/>
      <c r="Y109" s="153"/>
      <c r="Z109" s="153"/>
    </row>
    <row r="110" spans="1:26" x14ac:dyDescent="0.25">
      <c r="A110" s="1"/>
      <c r="B110" s="1"/>
      <c r="C110" s="1"/>
      <c r="D110" s="1"/>
      <c r="E110" s="1"/>
      <c r="F110" s="163"/>
      <c r="G110" s="149"/>
      <c r="H110" s="149"/>
      <c r="I110" s="149"/>
      <c r="J110" s="1"/>
      <c r="K110" s="1"/>
      <c r="L110" s="1"/>
      <c r="M110" s="1"/>
      <c r="N110" s="1"/>
      <c r="O110" s="1"/>
      <c r="P110" s="1"/>
      <c r="S110" s="1"/>
    </row>
    <row r="111" spans="1:26" x14ac:dyDescent="0.25">
      <c r="A111" s="156"/>
      <c r="B111" s="156"/>
      <c r="C111" s="156"/>
      <c r="D111" s="156" t="s">
        <v>414</v>
      </c>
      <c r="E111" s="156"/>
      <c r="F111" s="167"/>
      <c r="G111" s="157"/>
      <c r="H111" s="157"/>
      <c r="I111" s="157"/>
      <c r="J111" s="156"/>
      <c r="K111" s="156"/>
      <c r="L111" s="156"/>
      <c r="M111" s="156"/>
      <c r="N111" s="156"/>
      <c r="O111" s="156"/>
      <c r="P111" s="156"/>
      <c r="Q111" s="153"/>
      <c r="R111" s="153"/>
      <c r="S111" s="156"/>
      <c r="T111" s="153"/>
      <c r="U111" s="153"/>
      <c r="V111" s="153"/>
      <c r="W111" s="153"/>
      <c r="X111" s="153"/>
      <c r="Y111" s="153"/>
      <c r="Z111" s="153"/>
    </row>
    <row r="112" spans="1:26" ht="35.1" customHeight="1" x14ac:dyDescent="0.25">
      <c r="A112" s="171"/>
      <c r="B112" s="168" t="s">
        <v>527</v>
      </c>
      <c r="C112" s="172" t="s">
        <v>528</v>
      </c>
      <c r="D112" s="168" t="s">
        <v>529</v>
      </c>
      <c r="E112" s="168" t="s">
        <v>96</v>
      </c>
      <c r="F112" s="169">
        <v>243.79500000000002</v>
      </c>
      <c r="G112" s="170"/>
      <c r="H112" s="170"/>
      <c r="I112" s="170">
        <f t="shared" ref="I112:I118" si="14">ROUND(F112*(G112+H112),2)</f>
        <v>0</v>
      </c>
      <c r="J112" s="168">
        <f t="shared" ref="J112:J118" si="15">ROUND(F112*(N112),2)</f>
        <v>826.47</v>
      </c>
      <c r="K112" s="1">
        <f t="shared" ref="K112:K118" si="16">ROUND(F112*(O112),2)</f>
        <v>0</v>
      </c>
      <c r="L112" s="1">
        <f t="shared" ref="L112:L118" si="17">ROUND(F112*(G112),2)</f>
        <v>0</v>
      </c>
      <c r="M112" s="1"/>
      <c r="N112" s="1">
        <v>3.39</v>
      </c>
      <c r="O112" s="1"/>
      <c r="P112" s="167"/>
      <c r="Q112" s="173"/>
      <c r="R112" s="173"/>
      <c r="S112" s="167">
        <f>ROUND(F112*(X112),3)</f>
        <v>4.3959999999999999</v>
      </c>
      <c r="X112">
        <v>1.8030000000000001E-2</v>
      </c>
      <c r="Z112">
        <v>0</v>
      </c>
    </row>
    <row r="113" spans="1:26" ht="35.1" customHeight="1" x14ac:dyDescent="0.25">
      <c r="A113" s="171"/>
      <c r="B113" s="168" t="s">
        <v>527</v>
      </c>
      <c r="C113" s="172" t="s">
        <v>530</v>
      </c>
      <c r="D113" s="168" t="s">
        <v>531</v>
      </c>
      <c r="E113" s="168" t="s">
        <v>96</v>
      </c>
      <c r="F113" s="169">
        <v>268.77600000000001</v>
      </c>
      <c r="G113" s="170"/>
      <c r="H113" s="170"/>
      <c r="I113" s="170">
        <f t="shared" si="14"/>
        <v>0</v>
      </c>
      <c r="J113" s="168">
        <f t="shared" si="15"/>
        <v>868.15</v>
      </c>
      <c r="K113" s="1">
        <f t="shared" si="16"/>
        <v>0</v>
      </c>
      <c r="L113" s="1">
        <f t="shared" si="17"/>
        <v>0</v>
      </c>
      <c r="M113" s="1"/>
      <c r="N113" s="1">
        <v>3.23</v>
      </c>
      <c r="O113" s="1"/>
      <c r="P113" s="167"/>
      <c r="Q113" s="173"/>
      <c r="R113" s="173"/>
      <c r="S113" s="167">
        <f>ROUND(F113*(X113),3)</f>
        <v>5.66</v>
      </c>
      <c r="X113">
        <v>2.1059999999999999E-2</v>
      </c>
      <c r="Z113">
        <v>0</v>
      </c>
    </row>
    <row r="114" spans="1:26" ht="24.95" customHeight="1" x14ac:dyDescent="0.25">
      <c r="A114" s="171"/>
      <c r="B114" s="168" t="s">
        <v>532</v>
      </c>
      <c r="C114" s="172" t="s">
        <v>533</v>
      </c>
      <c r="D114" s="168" t="s">
        <v>534</v>
      </c>
      <c r="E114" s="168" t="s">
        <v>96</v>
      </c>
      <c r="F114" s="169">
        <v>118.44</v>
      </c>
      <c r="G114" s="170"/>
      <c r="H114" s="170"/>
      <c r="I114" s="170">
        <f t="shared" si="14"/>
        <v>0</v>
      </c>
      <c r="J114" s="168">
        <f t="shared" si="15"/>
        <v>5862.78</v>
      </c>
      <c r="K114" s="1">
        <f t="shared" si="16"/>
        <v>0</v>
      </c>
      <c r="L114" s="1">
        <f t="shared" si="17"/>
        <v>0</v>
      </c>
      <c r="M114" s="1"/>
      <c r="N114" s="1">
        <v>49.5</v>
      </c>
      <c r="O114" s="1"/>
      <c r="P114" s="167">
        <f>ROUND(F114*(R114),3)</f>
        <v>1.052</v>
      </c>
      <c r="Q114" s="173"/>
      <c r="R114" s="173">
        <v>8.8859014999999996E-3</v>
      </c>
      <c r="S114" s="167"/>
      <c r="Z114">
        <v>0</v>
      </c>
    </row>
    <row r="115" spans="1:26" ht="24.95" customHeight="1" x14ac:dyDescent="0.25">
      <c r="A115" s="171"/>
      <c r="B115" s="168" t="s">
        <v>532</v>
      </c>
      <c r="C115" s="172" t="s">
        <v>535</v>
      </c>
      <c r="D115" s="168" t="s">
        <v>536</v>
      </c>
      <c r="E115" s="168" t="s">
        <v>96</v>
      </c>
      <c r="F115" s="169">
        <v>33.226999999999997</v>
      </c>
      <c r="G115" s="170"/>
      <c r="H115" s="170"/>
      <c r="I115" s="170">
        <f t="shared" si="14"/>
        <v>0</v>
      </c>
      <c r="J115" s="168">
        <f t="shared" si="15"/>
        <v>1255.98</v>
      </c>
      <c r="K115" s="1">
        <f t="shared" si="16"/>
        <v>0</v>
      </c>
      <c r="L115" s="1">
        <f t="shared" si="17"/>
        <v>0</v>
      </c>
      <c r="M115" s="1"/>
      <c r="N115" s="1">
        <v>37.799999999999997</v>
      </c>
      <c r="O115" s="1"/>
      <c r="P115" s="167">
        <f>ROUND(F115*(R115),3)</f>
        <v>0.55100000000000005</v>
      </c>
      <c r="Q115" s="173"/>
      <c r="R115" s="173">
        <v>1.6580000000000001E-2</v>
      </c>
      <c r="S115" s="167"/>
      <c r="Z115">
        <v>0</v>
      </c>
    </row>
    <row r="116" spans="1:26" ht="35.1" customHeight="1" x14ac:dyDescent="0.25">
      <c r="A116" s="171"/>
      <c r="B116" s="168" t="s">
        <v>532</v>
      </c>
      <c r="C116" s="172" t="s">
        <v>537</v>
      </c>
      <c r="D116" s="168" t="s">
        <v>538</v>
      </c>
      <c r="E116" s="168" t="s">
        <v>96</v>
      </c>
      <c r="F116" s="169">
        <v>25.834</v>
      </c>
      <c r="G116" s="170"/>
      <c r="H116" s="170"/>
      <c r="I116" s="170">
        <f t="shared" si="14"/>
        <v>0</v>
      </c>
      <c r="J116" s="168">
        <f t="shared" si="15"/>
        <v>1022.51</v>
      </c>
      <c r="K116" s="1">
        <f t="shared" si="16"/>
        <v>0</v>
      </c>
      <c r="L116" s="1">
        <f t="shared" si="17"/>
        <v>0</v>
      </c>
      <c r="M116" s="1"/>
      <c r="N116" s="1">
        <v>39.58</v>
      </c>
      <c r="O116" s="1"/>
      <c r="P116" s="167">
        <f>ROUND(F116*(R116),3)</f>
        <v>0.372</v>
      </c>
      <c r="Q116" s="173"/>
      <c r="R116" s="173">
        <v>1.4381524E-2</v>
      </c>
      <c r="S116" s="167"/>
      <c r="Z116">
        <v>0</v>
      </c>
    </row>
    <row r="117" spans="1:26" ht="23.25" x14ac:dyDescent="0.25">
      <c r="A117" s="171"/>
      <c r="B117" s="168" t="s">
        <v>532</v>
      </c>
      <c r="C117" s="172" t="s">
        <v>539</v>
      </c>
      <c r="D117" s="168" t="s">
        <v>540</v>
      </c>
      <c r="E117" s="168" t="s">
        <v>96</v>
      </c>
      <c r="F117" s="169">
        <v>628.66319999999996</v>
      </c>
      <c r="G117" s="170"/>
      <c r="H117" s="170"/>
      <c r="I117" s="170">
        <f t="shared" si="14"/>
        <v>0</v>
      </c>
      <c r="J117" s="168">
        <f t="shared" si="15"/>
        <v>29044.240000000002</v>
      </c>
      <c r="K117" s="1">
        <f t="shared" si="16"/>
        <v>0</v>
      </c>
      <c r="L117" s="1">
        <f t="shared" si="17"/>
        <v>0</v>
      </c>
      <c r="M117" s="1"/>
      <c r="N117" s="1">
        <v>46.2</v>
      </c>
      <c r="O117" s="1"/>
      <c r="P117" s="167">
        <f>ROUND(F117*(R117),3)</f>
        <v>8.9139999999999997</v>
      </c>
      <c r="Q117" s="173"/>
      <c r="R117" s="173">
        <v>1.418E-2</v>
      </c>
      <c r="S117" s="167"/>
      <c r="Z117">
        <v>0</v>
      </c>
    </row>
    <row r="118" spans="1:26" ht="24.95" customHeight="1" x14ac:dyDescent="0.25">
      <c r="A118" s="171"/>
      <c r="B118" s="168" t="s">
        <v>532</v>
      </c>
      <c r="C118" s="172" t="s">
        <v>541</v>
      </c>
      <c r="D118" s="168" t="s">
        <v>542</v>
      </c>
      <c r="E118" s="168" t="s">
        <v>145</v>
      </c>
      <c r="F118" s="169">
        <v>10.889326300675998</v>
      </c>
      <c r="G118" s="170"/>
      <c r="H118" s="170"/>
      <c r="I118" s="170">
        <f t="shared" si="14"/>
        <v>0</v>
      </c>
      <c r="J118" s="168">
        <f t="shared" si="15"/>
        <v>311.54000000000002</v>
      </c>
      <c r="K118" s="1">
        <f t="shared" si="16"/>
        <v>0</v>
      </c>
      <c r="L118" s="1">
        <f t="shared" si="17"/>
        <v>0</v>
      </c>
      <c r="M118" s="1"/>
      <c r="N118" s="1">
        <v>28.61</v>
      </c>
      <c r="O118" s="1"/>
      <c r="P118" s="167"/>
      <c r="Q118" s="173"/>
      <c r="R118" s="173"/>
      <c r="S118" s="167"/>
      <c r="Z118">
        <v>0</v>
      </c>
    </row>
    <row r="119" spans="1:26" x14ac:dyDescent="0.25">
      <c r="A119" s="156"/>
      <c r="B119" s="156"/>
      <c r="C119" s="156"/>
      <c r="D119" s="156" t="s">
        <v>414</v>
      </c>
      <c r="E119" s="156"/>
      <c r="F119" s="167"/>
      <c r="G119" s="159">
        <f>ROUND((SUM(L111:L118))/1,2)</f>
        <v>0</v>
      </c>
      <c r="H119" s="159">
        <f>ROUND((SUM(M111:M118))/1,2)</f>
        <v>0</v>
      </c>
      <c r="I119" s="159">
        <f>ROUND((SUM(I111:I118))/1,2)</f>
        <v>0</v>
      </c>
      <c r="J119" s="156"/>
      <c r="K119" s="156"/>
      <c r="L119" s="156">
        <f>ROUND((SUM(L111:L118))/1,2)</f>
        <v>0</v>
      </c>
      <c r="M119" s="156">
        <f>ROUND((SUM(M111:M118))/1,2)</f>
        <v>0</v>
      </c>
      <c r="N119" s="156"/>
      <c r="O119" s="156"/>
      <c r="P119" s="174">
        <f>ROUND((SUM(P111:P118))/1,2)</f>
        <v>10.89</v>
      </c>
      <c r="Q119" s="153"/>
      <c r="R119" s="153"/>
      <c r="S119" s="174">
        <f>ROUND((SUM(S111:S118))/1,2)</f>
        <v>10.06</v>
      </c>
      <c r="T119" s="153"/>
      <c r="U119" s="153"/>
      <c r="V119" s="153"/>
      <c r="W119" s="153"/>
      <c r="X119" s="153"/>
      <c r="Y119" s="153"/>
      <c r="Z119" s="153"/>
    </row>
    <row r="120" spans="1:26" x14ac:dyDescent="0.25">
      <c r="A120" s="1"/>
      <c r="B120" s="1"/>
      <c r="C120" s="1"/>
      <c r="D120" s="1"/>
      <c r="E120" s="1"/>
      <c r="F120" s="163"/>
      <c r="G120" s="149"/>
      <c r="H120" s="149"/>
      <c r="I120" s="149"/>
      <c r="J120" s="1"/>
      <c r="K120" s="1"/>
      <c r="L120" s="1"/>
      <c r="M120" s="1"/>
      <c r="N120" s="1"/>
      <c r="O120" s="1"/>
      <c r="P120" s="1"/>
      <c r="S120" s="1"/>
    </row>
    <row r="121" spans="1:26" x14ac:dyDescent="0.25">
      <c r="A121" s="156"/>
      <c r="B121" s="156"/>
      <c r="C121" s="156"/>
      <c r="D121" s="156" t="s">
        <v>415</v>
      </c>
      <c r="E121" s="156"/>
      <c r="F121" s="167"/>
      <c r="G121" s="157"/>
      <c r="H121" s="157"/>
      <c r="I121" s="157"/>
      <c r="J121" s="156"/>
      <c r="K121" s="156"/>
      <c r="L121" s="156"/>
      <c r="M121" s="156"/>
      <c r="N121" s="156"/>
      <c r="O121" s="156"/>
      <c r="P121" s="156"/>
      <c r="Q121" s="153"/>
      <c r="R121" s="153"/>
      <c r="S121" s="156"/>
      <c r="T121" s="153"/>
      <c r="U121" s="153"/>
      <c r="V121" s="153"/>
      <c r="W121" s="153"/>
      <c r="X121" s="153"/>
      <c r="Y121" s="153"/>
      <c r="Z121" s="153"/>
    </row>
    <row r="122" spans="1:26" ht="24.95" customHeight="1" x14ac:dyDescent="0.25">
      <c r="A122" s="171"/>
      <c r="B122" s="168" t="s">
        <v>543</v>
      </c>
      <c r="C122" s="172" t="s">
        <v>544</v>
      </c>
      <c r="D122" s="168" t="s">
        <v>545</v>
      </c>
      <c r="E122" s="168" t="s">
        <v>96</v>
      </c>
      <c r="F122" s="169">
        <v>610.72900000000004</v>
      </c>
      <c r="G122" s="170"/>
      <c r="H122" s="170"/>
      <c r="I122" s="170">
        <f>ROUND(F122*(G122+H122),2)</f>
        <v>0</v>
      </c>
      <c r="J122" s="168">
        <f>ROUND(F122*(N122),2)</f>
        <v>3145.25</v>
      </c>
      <c r="K122" s="1">
        <f>ROUND(F122*(O122),2)</f>
        <v>0</v>
      </c>
      <c r="L122" s="1">
        <f>ROUND(F122*(G122),2)</f>
        <v>0</v>
      </c>
      <c r="M122" s="1"/>
      <c r="N122" s="1">
        <v>5.15</v>
      </c>
      <c r="O122" s="1"/>
      <c r="P122" s="167"/>
      <c r="Q122" s="173"/>
      <c r="R122" s="173"/>
      <c r="S122" s="167">
        <f>ROUND(F122*(X122),3)</f>
        <v>14.657</v>
      </c>
      <c r="X122">
        <v>2.4E-2</v>
      </c>
      <c r="Z122">
        <v>0</v>
      </c>
    </row>
    <row r="123" spans="1:26" ht="24.95" customHeight="1" x14ac:dyDescent="0.25">
      <c r="A123" s="171"/>
      <c r="B123" s="168" t="s">
        <v>543</v>
      </c>
      <c r="C123" s="172" t="s">
        <v>546</v>
      </c>
      <c r="D123" s="168" t="s">
        <v>547</v>
      </c>
      <c r="E123" s="168" t="s">
        <v>96</v>
      </c>
      <c r="F123" s="169">
        <v>610.72900000000004</v>
      </c>
      <c r="G123" s="170"/>
      <c r="H123" s="170"/>
      <c r="I123" s="170">
        <f>ROUND(F123*(G123+H123),2)</f>
        <v>0</v>
      </c>
      <c r="J123" s="168">
        <f>ROUND(F123*(N123),2)</f>
        <v>763.41</v>
      </c>
      <c r="K123" s="1">
        <f>ROUND(F123*(O123),2)</f>
        <v>0</v>
      </c>
      <c r="L123" s="1">
        <f>ROUND(F123*(G123),2)</f>
        <v>0</v>
      </c>
      <c r="M123" s="1"/>
      <c r="N123" s="1">
        <v>1.25</v>
      </c>
      <c r="O123" s="1"/>
      <c r="P123" s="167"/>
      <c r="Q123" s="173"/>
      <c r="R123" s="173"/>
      <c r="S123" s="167">
        <f>ROUND(F123*(X123),3)</f>
        <v>4.8860000000000001</v>
      </c>
      <c r="X123">
        <v>8.0000000000000002E-3</v>
      </c>
      <c r="Z123">
        <v>0</v>
      </c>
    </row>
    <row r="124" spans="1:26" x14ac:dyDescent="0.25">
      <c r="A124" s="156"/>
      <c r="B124" s="156"/>
      <c r="C124" s="156"/>
      <c r="D124" s="156" t="s">
        <v>415</v>
      </c>
      <c r="E124" s="156"/>
      <c r="F124" s="167"/>
      <c r="G124" s="159">
        <f>ROUND((SUM(L121:L123))/1,2)</f>
        <v>0</v>
      </c>
      <c r="H124" s="159">
        <f>ROUND((SUM(M121:M123))/1,2)</f>
        <v>0</v>
      </c>
      <c r="I124" s="159">
        <f>ROUND((SUM(I121:I123))/1,2)</f>
        <v>0</v>
      </c>
      <c r="J124" s="156"/>
      <c r="K124" s="156"/>
      <c r="L124" s="156">
        <f>ROUND((SUM(L121:L123))/1,2)</f>
        <v>0</v>
      </c>
      <c r="M124" s="156">
        <f>ROUND((SUM(M121:M123))/1,2)</f>
        <v>0</v>
      </c>
      <c r="N124" s="156"/>
      <c r="O124" s="156"/>
      <c r="P124" s="174">
        <f>ROUND((SUM(P121:P123))/1,2)</f>
        <v>0</v>
      </c>
      <c r="Q124" s="153"/>
      <c r="R124" s="153"/>
      <c r="S124" s="174">
        <f>ROUND((SUM(S121:S123))/1,2)</f>
        <v>19.54</v>
      </c>
      <c r="T124" s="153"/>
      <c r="U124" s="153"/>
      <c r="V124" s="153"/>
      <c r="W124" s="153"/>
      <c r="X124" s="153"/>
      <c r="Y124" s="153"/>
      <c r="Z124" s="153"/>
    </row>
    <row r="125" spans="1:26" x14ac:dyDescent="0.25">
      <c r="A125" s="1"/>
      <c r="B125" s="1"/>
      <c r="C125" s="1"/>
      <c r="D125" s="1"/>
      <c r="E125" s="1"/>
      <c r="F125" s="163"/>
      <c r="G125" s="149"/>
      <c r="H125" s="149"/>
      <c r="I125" s="149"/>
      <c r="J125" s="1"/>
      <c r="K125" s="1"/>
      <c r="L125" s="1"/>
      <c r="M125" s="1"/>
      <c r="N125" s="1"/>
      <c r="O125" s="1"/>
      <c r="P125" s="1"/>
      <c r="S125" s="1"/>
    </row>
    <row r="126" spans="1:26" x14ac:dyDescent="0.25">
      <c r="A126" s="156"/>
      <c r="B126" s="156"/>
      <c r="C126" s="156"/>
      <c r="D126" s="156" t="s">
        <v>169</v>
      </c>
      <c r="E126" s="156"/>
      <c r="F126" s="167"/>
      <c r="G126" s="157"/>
      <c r="H126" s="157"/>
      <c r="I126" s="157"/>
      <c r="J126" s="156"/>
      <c r="K126" s="156"/>
      <c r="L126" s="156"/>
      <c r="M126" s="156"/>
      <c r="N126" s="156"/>
      <c r="O126" s="156"/>
      <c r="P126" s="156"/>
      <c r="Q126" s="153"/>
      <c r="R126" s="153"/>
      <c r="S126" s="156"/>
      <c r="T126" s="153"/>
      <c r="U126" s="153"/>
      <c r="V126" s="153"/>
      <c r="W126" s="153"/>
      <c r="X126" s="153"/>
      <c r="Y126" s="153"/>
      <c r="Z126" s="153"/>
    </row>
    <row r="127" spans="1:26" ht="24.95" customHeight="1" x14ac:dyDescent="0.25">
      <c r="A127" s="171"/>
      <c r="B127" s="168" t="s">
        <v>316</v>
      </c>
      <c r="C127" s="172" t="s">
        <v>548</v>
      </c>
      <c r="D127" s="168" t="s">
        <v>549</v>
      </c>
      <c r="E127" s="168" t="s">
        <v>399</v>
      </c>
      <c r="F127" s="169">
        <v>631.39671999999996</v>
      </c>
      <c r="G127" s="170"/>
      <c r="H127" s="170"/>
      <c r="I127" s="170">
        <f t="shared" ref="I127:I136" si="18">ROUND(F127*(G127+H127),2)</f>
        <v>0</v>
      </c>
      <c r="J127" s="168">
        <f t="shared" ref="J127:J136" si="19">ROUND(F127*(N127),2)</f>
        <v>536.69000000000005</v>
      </c>
      <c r="K127" s="1">
        <f t="shared" ref="K127:K136" si="20">ROUND(F127*(O127),2)</f>
        <v>0</v>
      </c>
      <c r="L127" s="1">
        <f>ROUND(F127*(G127),2)</f>
        <v>0</v>
      </c>
      <c r="M127" s="1"/>
      <c r="N127" s="1">
        <v>0.85</v>
      </c>
      <c r="O127" s="1"/>
      <c r="P127" s="167">
        <f>ROUND(F127*(R127),3)</f>
        <v>3.5999999999999997E-2</v>
      </c>
      <c r="Q127" s="173"/>
      <c r="R127" s="173">
        <v>5.7800000000000002E-5</v>
      </c>
      <c r="S127" s="167"/>
      <c r="Z127">
        <v>0</v>
      </c>
    </row>
    <row r="128" spans="1:26" ht="24.95" customHeight="1" x14ac:dyDescent="0.25">
      <c r="A128" s="171"/>
      <c r="B128" s="168" t="s">
        <v>177</v>
      </c>
      <c r="C128" s="172" t="s">
        <v>400</v>
      </c>
      <c r="D128" s="168" t="s">
        <v>401</v>
      </c>
      <c r="E128" s="168" t="s">
        <v>399</v>
      </c>
      <c r="F128" s="169">
        <v>631.39700000000005</v>
      </c>
      <c r="G128" s="170"/>
      <c r="H128" s="170"/>
      <c r="I128" s="170">
        <f t="shared" si="18"/>
        <v>0</v>
      </c>
      <c r="J128" s="168">
        <f t="shared" si="19"/>
        <v>2329.85</v>
      </c>
      <c r="K128" s="1">
        <f t="shared" si="20"/>
        <v>0</v>
      </c>
      <c r="L128" s="1"/>
      <c r="M128" s="1">
        <f>ROUND(F128*(H128),2)</f>
        <v>0</v>
      </c>
      <c r="N128" s="1">
        <v>3.69</v>
      </c>
      <c r="O128" s="1"/>
      <c r="P128" s="167">
        <f>ROUND(F128*(R128),3)</f>
        <v>0.63100000000000001</v>
      </c>
      <c r="Q128" s="173"/>
      <c r="R128" s="173">
        <v>1E-3</v>
      </c>
      <c r="S128" s="167"/>
      <c r="Z128">
        <v>0</v>
      </c>
    </row>
    <row r="129" spans="1:26" ht="24.95" customHeight="1" x14ac:dyDescent="0.25">
      <c r="A129" s="171"/>
      <c r="B129" s="168" t="s">
        <v>146</v>
      </c>
      <c r="C129" s="172" t="s">
        <v>550</v>
      </c>
      <c r="D129" s="168" t="s">
        <v>551</v>
      </c>
      <c r="E129" s="168" t="s">
        <v>149</v>
      </c>
      <c r="F129" s="169">
        <v>1</v>
      </c>
      <c r="G129" s="170"/>
      <c r="H129" s="170"/>
      <c r="I129" s="170">
        <f t="shared" si="18"/>
        <v>0</v>
      </c>
      <c r="J129" s="168">
        <f t="shared" si="19"/>
        <v>841.83</v>
      </c>
      <c r="K129" s="1">
        <f t="shared" si="20"/>
        <v>0</v>
      </c>
      <c r="L129" s="1">
        <f>ROUND(F129*(G129),2)</f>
        <v>0</v>
      </c>
      <c r="M129" s="1"/>
      <c r="N129" s="1">
        <v>841.83</v>
      </c>
      <c r="O129" s="1"/>
      <c r="P129" s="167"/>
      <c r="Q129" s="173"/>
      <c r="R129" s="173"/>
      <c r="S129" s="167"/>
      <c r="Z129">
        <v>0</v>
      </c>
    </row>
    <row r="130" spans="1:26" ht="24.95" customHeight="1" x14ac:dyDescent="0.25">
      <c r="A130" s="171"/>
      <c r="B130" s="168" t="s">
        <v>552</v>
      </c>
      <c r="C130" s="172" t="s">
        <v>553</v>
      </c>
      <c r="D130" s="168" t="s">
        <v>554</v>
      </c>
      <c r="E130" s="168" t="s">
        <v>149</v>
      </c>
      <c r="F130" s="169">
        <v>6</v>
      </c>
      <c r="G130" s="170"/>
      <c r="H130" s="170"/>
      <c r="I130" s="170">
        <f t="shared" si="18"/>
        <v>0</v>
      </c>
      <c r="J130" s="168">
        <f t="shared" si="19"/>
        <v>13.8</v>
      </c>
      <c r="K130" s="1">
        <f t="shared" si="20"/>
        <v>0</v>
      </c>
      <c r="L130" s="1">
        <f>ROUND(F130*(G130),2)</f>
        <v>0</v>
      </c>
      <c r="M130" s="1"/>
      <c r="N130" s="1">
        <v>2.2999999999999998</v>
      </c>
      <c r="O130" s="1"/>
      <c r="P130" s="167"/>
      <c r="Q130" s="173"/>
      <c r="R130" s="173"/>
      <c r="S130" s="167">
        <f>ROUND(F130*(X130),3)</f>
        <v>6.0000000000000001E-3</v>
      </c>
      <c r="X130">
        <v>1E-3</v>
      </c>
      <c r="Z130">
        <v>0</v>
      </c>
    </row>
    <row r="131" spans="1:26" ht="24.95" customHeight="1" x14ac:dyDescent="0.25">
      <c r="A131" s="171"/>
      <c r="B131" s="168" t="s">
        <v>240</v>
      </c>
      <c r="C131" s="172" t="s">
        <v>555</v>
      </c>
      <c r="D131" s="168" t="s">
        <v>556</v>
      </c>
      <c r="E131" s="168" t="s">
        <v>149</v>
      </c>
      <c r="F131" s="169">
        <v>8</v>
      </c>
      <c r="G131" s="170"/>
      <c r="H131" s="170"/>
      <c r="I131" s="170">
        <f t="shared" si="18"/>
        <v>0</v>
      </c>
      <c r="J131" s="168">
        <f t="shared" si="19"/>
        <v>20.48</v>
      </c>
      <c r="K131" s="1">
        <f t="shared" si="20"/>
        <v>0</v>
      </c>
      <c r="L131" s="1">
        <f>ROUND(F131*(G131),2)</f>
        <v>0</v>
      </c>
      <c r="M131" s="1"/>
      <c r="N131" s="1">
        <v>2.56</v>
      </c>
      <c r="O131" s="1"/>
      <c r="P131" s="167">
        <f>ROUND(F131*(R131),3)</f>
        <v>0</v>
      </c>
      <c r="Q131" s="173"/>
      <c r="R131" s="173">
        <v>3.0000000000000001E-5</v>
      </c>
      <c r="S131" s="167"/>
      <c r="Z131">
        <v>0</v>
      </c>
    </row>
    <row r="132" spans="1:26" ht="24.95" customHeight="1" x14ac:dyDescent="0.25">
      <c r="A132" s="171"/>
      <c r="B132" s="168" t="s">
        <v>557</v>
      </c>
      <c r="C132" s="172" t="s">
        <v>558</v>
      </c>
      <c r="D132" s="168" t="s">
        <v>559</v>
      </c>
      <c r="E132" s="168" t="s">
        <v>149</v>
      </c>
      <c r="F132" s="169">
        <v>2</v>
      </c>
      <c r="G132" s="170"/>
      <c r="H132" s="170"/>
      <c r="I132" s="170">
        <f t="shared" si="18"/>
        <v>0</v>
      </c>
      <c r="J132" s="168">
        <f t="shared" si="19"/>
        <v>90.4</v>
      </c>
      <c r="K132" s="1">
        <f t="shared" si="20"/>
        <v>0</v>
      </c>
      <c r="L132" s="1"/>
      <c r="M132" s="1">
        <f>ROUND(F132*(H132),2)</f>
        <v>0</v>
      </c>
      <c r="N132" s="1">
        <v>45.2</v>
      </c>
      <c r="O132" s="1"/>
      <c r="P132" s="167">
        <f>ROUND(F132*(R132),3)</f>
        <v>1E-3</v>
      </c>
      <c r="Q132" s="173"/>
      <c r="R132" s="173">
        <v>6.9999999999999999E-4</v>
      </c>
      <c r="S132" s="167"/>
      <c r="Z132">
        <v>0</v>
      </c>
    </row>
    <row r="133" spans="1:26" ht="24.95" customHeight="1" x14ac:dyDescent="0.25">
      <c r="A133" s="171"/>
      <c r="B133" s="168" t="s">
        <v>316</v>
      </c>
      <c r="C133" s="172" t="s">
        <v>560</v>
      </c>
      <c r="D133" s="168" t="s">
        <v>561</v>
      </c>
      <c r="E133" s="168" t="s">
        <v>128</v>
      </c>
      <c r="F133" s="169">
        <v>6.9059999999999997</v>
      </c>
      <c r="G133" s="170"/>
      <c r="H133" s="170"/>
      <c r="I133" s="170">
        <f t="shared" si="18"/>
        <v>0</v>
      </c>
      <c r="J133" s="168">
        <f t="shared" si="19"/>
        <v>56.77</v>
      </c>
      <c r="K133" s="1">
        <f t="shared" si="20"/>
        <v>0</v>
      </c>
      <c r="L133" s="1">
        <f>ROUND(F133*(G133),2)</f>
        <v>0</v>
      </c>
      <c r="M133" s="1"/>
      <c r="N133" s="1">
        <v>8.2200000000000006</v>
      </c>
      <c r="O133" s="1"/>
      <c r="P133" s="167">
        <f>ROUND(F133*(R133),3)</f>
        <v>0</v>
      </c>
      <c r="Q133" s="173"/>
      <c r="R133" s="173">
        <v>6.0000000000000002E-5</v>
      </c>
      <c r="S133" s="167"/>
      <c r="Z133">
        <v>0</v>
      </c>
    </row>
    <row r="134" spans="1:26" ht="24.95" customHeight="1" x14ac:dyDescent="0.25">
      <c r="A134" s="171"/>
      <c r="B134" s="168" t="s">
        <v>146</v>
      </c>
      <c r="C134" s="172" t="s">
        <v>562</v>
      </c>
      <c r="D134" s="168" t="s">
        <v>563</v>
      </c>
      <c r="E134" s="168" t="s">
        <v>128</v>
      </c>
      <c r="F134" s="169">
        <v>6.6</v>
      </c>
      <c r="G134" s="170"/>
      <c r="H134" s="170"/>
      <c r="I134" s="170">
        <f t="shared" si="18"/>
        <v>0</v>
      </c>
      <c r="J134" s="168">
        <f t="shared" si="19"/>
        <v>102.96</v>
      </c>
      <c r="K134" s="1">
        <f t="shared" si="20"/>
        <v>0</v>
      </c>
      <c r="L134" s="1">
        <f>ROUND(F134*(G134),2)</f>
        <v>0</v>
      </c>
      <c r="M134" s="1"/>
      <c r="N134" s="1">
        <v>15.6</v>
      </c>
      <c r="O134" s="1"/>
      <c r="P134" s="167"/>
      <c r="Q134" s="173"/>
      <c r="R134" s="173"/>
      <c r="S134" s="167"/>
      <c r="Z134">
        <v>0</v>
      </c>
    </row>
    <row r="135" spans="1:26" ht="24.95" customHeight="1" x14ac:dyDescent="0.25">
      <c r="A135" s="171"/>
      <c r="B135" s="168" t="s">
        <v>557</v>
      </c>
      <c r="C135" s="172" t="s">
        <v>564</v>
      </c>
      <c r="D135" s="168" t="s">
        <v>565</v>
      </c>
      <c r="E135" s="168">
        <v>154</v>
      </c>
      <c r="F135" s="169">
        <v>6.9059999999999997</v>
      </c>
      <c r="G135" s="170"/>
      <c r="H135" s="170"/>
      <c r="I135" s="170">
        <f t="shared" si="18"/>
        <v>0</v>
      </c>
      <c r="J135" s="168">
        <f t="shared" si="19"/>
        <v>1460.62</v>
      </c>
      <c r="K135" s="1">
        <f t="shared" si="20"/>
        <v>0</v>
      </c>
      <c r="L135" s="1"/>
      <c r="M135" s="1">
        <f>ROUND(F135*(H135),2)</f>
        <v>0</v>
      </c>
      <c r="N135" s="1">
        <v>211.5</v>
      </c>
      <c r="O135" s="1"/>
      <c r="P135" s="167">
        <f>ROUND(F135*(R135),3)</f>
        <v>0.25</v>
      </c>
      <c r="Q135" s="173"/>
      <c r="R135" s="173">
        <v>3.6200000000000003E-2</v>
      </c>
      <c r="S135" s="167"/>
      <c r="Z135">
        <v>0</v>
      </c>
    </row>
    <row r="136" spans="1:26" ht="24.95" customHeight="1" x14ac:dyDescent="0.25">
      <c r="A136" s="171"/>
      <c r="B136" s="168" t="s">
        <v>316</v>
      </c>
      <c r="C136" s="172" t="s">
        <v>317</v>
      </c>
      <c r="D136" s="168" t="s">
        <v>318</v>
      </c>
      <c r="E136" s="168" t="s">
        <v>145</v>
      </c>
      <c r="F136" s="169">
        <v>0.91994329041600009</v>
      </c>
      <c r="G136" s="170"/>
      <c r="H136" s="170"/>
      <c r="I136" s="170">
        <f t="shared" si="18"/>
        <v>0</v>
      </c>
      <c r="J136" s="168">
        <f t="shared" si="19"/>
        <v>35.61</v>
      </c>
      <c r="K136" s="1">
        <f t="shared" si="20"/>
        <v>0</v>
      </c>
      <c r="L136" s="1">
        <f>ROUND(F136*(G136),2)</f>
        <v>0</v>
      </c>
      <c r="M136" s="1"/>
      <c r="N136" s="1">
        <v>38.71</v>
      </c>
      <c r="O136" s="1"/>
      <c r="P136" s="167"/>
      <c r="Q136" s="173"/>
      <c r="R136" s="173"/>
      <c r="S136" s="167"/>
      <c r="Z136">
        <v>0</v>
      </c>
    </row>
    <row r="137" spans="1:26" x14ac:dyDescent="0.25">
      <c r="A137" s="156"/>
      <c r="B137" s="156"/>
      <c r="C137" s="156"/>
      <c r="D137" s="156" t="s">
        <v>169</v>
      </c>
      <c r="E137" s="156"/>
      <c r="F137" s="167"/>
      <c r="G137" s="159">
        <f>ROUND((SUM(L126:L136))/1,2)</f>
        <v>0</v>
      </c>
      <c r="H137" s="159">
        <f>ROUND((SUM(M126:M136))/1,2)</f>
        <v>0</v>
      </c>
      <c r="I137" s="159">
        <f>ROUND((SUM(I126:I136))/1,2)</f>
        <v>0</v>
      </c>
      <c r="J137" s="156"/>
      <c r="K137" s="156"/>
      <c r="L137" s="156">
        <f>ROUND((SUM(L126:L136))/1,2)</f>
        <v>0</v>
      </c>
      <c r="M137" s="156">
        <f>ROUND((SUM(M126:M136))/1,2)</f>
        <v>0</v>
      </c>
      <c r="N137" s="156"/>
      <c r="O137" s="156"/>
      <c r="P137" s="174">
        <f>ROUND((SUM(P126:P136))/1,2)</f>
        <v>0.92</v>
      </c>
      <c r="Q137" s="153"/>
      <c r="R137" s="153"/>
      <c r="S137" s="174">
        <f>ROUND((SUM(S126:S136))/1,2)</f>
        <v>0.01</v>
      </c>
      <c r="T137" s="153"/>
      <c r="U137" s="153"/>
      <c r="V137" s="153"/>
      <c r="W137" s="153"/>
      <c r="X137" s="153"/>
      <c r="Y137" s="153"/>
      <c r="Z137" s="153"/>
    </row>
    <row r="138" spans="1:26" x14ac:dyDescent="0.25">
      <c r="A138" s="1"/>
      <c r="B138" s="1"/>
      <c r="C138" s="1"/>
      <c r="D138" s="1"/>
      <c r="E138" s="1"/>
      <c r="F138" s="163"/>
      <c r="G138" s="149"/>
      <c r="H138" s="149"/>
      <c r="I138" s="149"/>
      <c r="J138" s="1"/>
      <c r="K138" s="1"/>
      <c r="L138" s="1"/>
      <c r="M138" s="1"/>
      <c r="N138" s="1"/>
      <c r="O138" s="1"/>
      <c r="P138" s="1"/>
      <c r="S138" s="1"/>
    </row>
    <row r="139" spans="1:26" x14ac:dyDescent="0.25">
      <c r="A139" s="156"/>
      <c r="B139" s="156"/>
      <c r="C139" s="156"/>
      <c r="D139" s="156" t="s">
        <v>416</v>
      </c>
      <c r="E139" s="156"/>
      <c r="F139" s="167"/>
      <c r="G139" s="157"/>
      <c r="H139" s="157"/>
      <c r="I139" s="157"/>
      <c r="J139" s="156"/>
      <c r="K139" s="156"/>
      <c r="L139" s="156"/>
      <c r="M139" s="156"/>
      <c r="N139" s="156"/>
      <c r="O139" s="156"/>
      <c r="P139" s="156"/>
      <c r="Q139" s="153"/>
      <c r="R139" s="153"/>
      <c r="S139" s="156"/>
      <c r="T139" s="153"/>
      <c r="U139" s="153"/>
      <c r="V139" s="153"/>
      <c r="W139" s="153"/>
      <c r="X139" s="153"/>
      <c r="Y139" s="153"/>
      <c r="Z139" s="153"/>
    </row>
    <row r="140" spans="1:26" ht="24.95" customHeight="1" x14ac:dyDescent="0.25">
      <c r="A140" s="171"/>
      <c r="B140" s="168" t="s">
        <v>566</v>
      </c>
      <c r="C140" s="172" t="s">
        <v>567</v>
      </c>
      <c r="D140" s="168" t="s">
        <v>568</v>
      </c>
      <c r="E140" s="168" t="s">
        <v>128</v>
      </c>
      <c r="F140" s="169">
        <v>5.4</v>
      </c>
      <c r="G140" s="170"/>
      <c r="H140" s="170"/>
      <c r="I140" s="170">
        <f t="shared" ref="I140:I145" si="21">ROUND(F140*(G140+H140),2)</f>
        <v>0</v>
      </c>
      <c r="J140" s="168">
        <f t="shared" ref="J140:J145" si="22">ROUND(F140*(N140),2)</f>
        <v>22.79</v>
      </c>
      <c r="K140" s="1">
        <f t="shared" ref="K140:K145" si="23">ROUND(F140*(O140),2)</f>
        <v>0</v>
      </c>
      <c r="L140" s="1">
        <f>ROUND(F140*(G140),2)</f>
        <v>0</v>
      </c>
      <c r="M140" s="1"/>
      <c r="N140" s="1">
        <v>4.22</v>
      </c>
      <c r="O140" s="1"/>
      <c r="P140" s="167">
        <f>ROUND(F140*(R140),3)</f>
        <v>7.0000000000000001E-3</v>
      </c>
      <c r="Q140" s="173"/>
      <c r="R140" s="173">
        <v>1.24E-3</v>
      </c>
      <c r="S140" s="167"/>
      <c r="Z140">
        <v>0</v>
      </c>
    </row>
    <row r="141" spans="1:26" ht="24.95" customHeight="1" x14ac:dyDescent="0.25">
      <c r="A141" s="171"/>
      <c r="B141" s="168" t="s">
        <v>453</v>
      </c>
      <c r="C141" s="172" t="s">
        <v>569</v>
      </c>
      <c r="D141" s="168" t="s">
        <v>570</v>
      </c>
      <c r="E141" s="168" t="s">
        <v>96</v>
      </c>
      <c r="F141" s="169">
        <v>1.1016000000000001</v>
      </c>
      <c r="G141" s="170"/>
      <c r="H141" s="170"/>
      <c r="I141" s="170">
        <f t="shared" si="21"/>
        <v>0</v>
      </c>
      <c r="J141" s="168">
        <f t="shared" si="22"/>
        <v>18.66</v>
      </c>
      <c r="K141" s="1">
        <f t="shared" si="23"/>
        <v>0</v>
      </c>
      <c r="L141" s="1"/>
      <c r="M141" s="1">
        <f>ROUND(F141*(H141),2)</f>
        <v>0</v>
      </c>
      <c r="N141" s="1">
        <v>16.940000000000001</v>
      </c>
      <c r="O141" s="1"/>
      <c r="P141" s="167">
        <f>ROUND(F141*(R141),3)</f>
        <v>0.02</v>
      </c>
      <c r="Q141" s="173"/>
      <c r="R141" s="173">
        <v>1.7999999999999999E-2</v>
      </c>
      <c r="S141" s="167"/>
      <c r="Z141">
        <v>0</v>
      </c>
    </row>
    <row r="142" spans="1:26" ht="24.95" customHeight="1" x14ac:dyDescent="0.25">
      <c r="A142" s="171"/>
      <c r="B142" s="168" t="s">
        <v>566</v>
      </c>
      <c r="C142" s="172" t="s">
        <v>571</v>
      </c>
      <c r="D142" s="168" t="s">
        <v>572</v>
      </c>
      <c r="E142" s="168" t="s">
        <v>96</v>
      </c>
      <c r="F142" s="169">
        <v>22.6</v>
      </c>
      <c r="G142" s="170"/>
      <c r="H142" s="170"/>
      <c r="I142" s="170">
        <f t="shared" si="21"/>
        <v>0</v>
      </c>
      <c r="J142" s="168">
        <f t="shared" si="22"/>
        <v>247.7</v>
      </c>
      <c r="K142" s="1">
        <f t="shared" si="23"/>
        <v>0</v>
      </c>
      <c r="L142" s="1">
        <f>ROUND(F142*(G142),2)</f>
        <v>0</v>
      </c>
      <c r="M142" s="1"/>
      <c r="N142" s="1">
        <v>10.96</v>
      </c>
      <c r="O142" s="1"/>
      <c r="P142" s="167">
        <f>ROUND(F142*(R142),3)</f>
        <v>0.111</v>
      </c>
      <c r="Q142" s="173"/>
      <c r="R142" s="173">
        <v>4.9100000000000003E-3</v>
      </c>
      <c r="S142" s="167"/>
      <c r="Z142">
        <v>0</v>
      </c>
    </row>
    <row r="143" spans="1:26" ht="24.95" customHeight="1" x14ac:dyDescent="0.25">
      <c r="A143" s="171"/>
      <c r="B143" s="168" t="s">
        <v>163</v>
      </c>
      <c r="C143" s="172" t="s">
        <v>573</v>
      </c>
      <c r="D143" s="168" t="s">
        <v>574</v>
      </c>
      <c r="E143" s="168" t="s">
        <v>575</v>
      </c>
      <c r="F143" s="169">
        <v>24.811500000000002</v>
      </c>
      <c r="G143" s="170"/>
      <c r="H143" s="170"/>
      <c r="I143" s="170">
        <f t="shared" si="21"/>
        <v>0</v>
      </c>
      <c r="J143" s="168">
        <f t="shared" si="22"/>
        <v>460.75</v>
      </c>
      <c r="K143" s="1">
        <f t="shared" si="23"/>
        <v>0</v>
      </c>
      <c r="L143" s="1"/>
      <c r="M143" s="1">
        <f>ROUND(F143*(H143),2)</f>
        <v>0</v>
      </c>
      <c r="N143" s="1">
        <v>18.57</v>
      </c>
      <c r="O143" s="1"/>
      <c r="P143" s="167"/>
      <c r="Q143" s="173"/>
      <c r="R143" s="173"/>
      <c r="S143" s="167"/>
      <c r="Z143">
        <v>0</v>
      </c>
    </row>
    <row r="144" spans="1:26" ht="24.95" customHeight="1" x14ac:dyDescent="0.25">
      <c r="A144" s="171"/>
      <c r="B144" s="168" t="s">
        <v>566</v>
      </c>
      <c r="C144" s="172" t="s">
        <v>576</v>
      </c>
      <c r="D144" s="168" t="s">
        <v>577</v>
      </c>
      <c r="E144" s="168" t="s">
        <v>128</v>
      </c>
      <c r="F144" s="169">
        <v>11.5</v>
      </c>
      <c r="G144" s="170"/>
      <c r="H144" s="170"/>
      <c r="I144" s="170">
        <f t="shared" si="21"/>
        <v>0</v>
      </c>
      <c r="J144" s="168">
        <f t="shared" si="22"/>
        <v>32.43</v>
      </c>
      <c r="K144" s="1">
        <f t="shared" si="23"/>
        <v>0</v>
      </c>
      <c r="L144" s="1">
        <f>ROUND(F144*(G144),2)</f>
        <v>0</v>
      </c>
      <c r="M144" s="1"/>
      <c r="N144" s="1">
        <v>2.82</v>
      </c>
      <c r="O144" s="1"/>
      <c r="P144" s="167">
        <f>ROUND(F144*(R144),3)</f>
        <v>1.0999999999999999E-2</v>
      </c>
      <c r="Q144" s="173"/>
      <c r="R144" s="173">
        <v>9.7000000000000005E-4</v>
      </c>
      <c r="S144" s="167"/>
      <c r="Z144">
        <v>0</v>
      </c>
    </row>
    <row r="145" spans="1:26" ht="24.95" customHeight="1" x14ac:dyDescent="0.25">
      <c r="A145" s="171"/>
      <c r="B145" s="168" t="s">
        <v>566</v>
      </c>
      <c r="C145" s="172" t="s">
        <v>578</v>
      </c>
      <c r="D145" s="168" t="s">
        <v>579</v>
      </c>
      <c r="E145" s="168" t="s">
        <v>145</v>
      </c>
      <c r="F145" s="169">
        <v>0.14864580000000002</v>
      </c>
      <c r="G145" s="170"/>
      <c r="H145" s="170"/>
      <c r="I145" s="170">
        <f t="shared" si="21"/>
        <v>0</v>
      </c>
      <c r="J145" s="168">
        <f t="shared" si="22"/>
        <v>2.61</v>
      </c>
      <c r="K145" s="1">
        <f t="shared" si="23"/>
        <v>0</v>
      </c>
      <c r="L145" s="1">
        <f>ROUND(F145*(G145),2)</f>
        <v>0</v>
      </c>
      <c r="M145" s="1"/>
      <c r="N145" s="1">
        <v>17.579999999999998</v>
      </c>
      <c r="O145" s="1"/>
      <c r="P145" s="167"/>
      <c r="Q145" s="173"/>
      <c r="R145" s="173"/>
      <c r="S145" s="167"/>
      <c r="Z145">
        <v>0</v>
      </c>
    </row>
    <row r="146" spans="1:26" x14ac:dyDescent="0.25">
      <c r="A146" s="156"/>
      <c r="B146" s="156"/>
      <c r="C146" s="156"/>
      <c r="D146" s="156" t="s">
        <v>416</v>
      </c>
      <c r="E146" s="156"/>
      <c r="F146" s="167"/>
      <c r="G146" s="159">
        <f>ROUND((SUM(L139:L145))/1,2)</f>
        <v>0</v>
      </c>
      <c r="H146" s="159">
        <f>ROUND((SUM(M139:M145))/1,2)</f>
        <v>0</v>
      </c>
      <c r="I146" s="159">
        <f>ROUND((SUM(I139:I145))/1,2)</f>
        <v>0</v>
      </c>
      <c r="J146" s="156"/>
      <c r="K146" s="156"/>
      <c r="L146" s="156">
        <f>ROUND((SUM(L139:L145))/1,2)</f>
        <v>0</v>
      </c>
      <c r="M146" s="156">
        <f>ROUND((SUM(M139:M145))/1,2)</f>
        <v>0</v>
      </c>
      <c r="N146" s="156"/>
      <c r="O146" s="156"/>
      <c r="P146" s="174">
        <f>ROUND((SUM(P139:P145))/1,2)</f>
        <v>0.15</v>
      </c>
      <c r="Q146" s="153"/>
      <c r="R146" s="153"/>
      <c r="S146" s="174">
        <f>ROUND((SUM(S139:S145))/1,2)</f>
        <v>0</v>
      </c>
      <c r="T146" s="153"/>
      <c r="U146" s="153"/>
      <c r="V146" s="153"/>
      <c r="W146" s="153"/>
      <c r="X146" s="153"/>
      <c r="Y146" s="153"/>
      <c r="Z146" s="153"/>
    </row>
    <row r="147" spans="1:26" x14ac:dyDescent="0.25">
      <c r="A147" s="1"/>
      <c r="B147" s="1"/>
      <c r="C147" s="1"/>
      <c r="D147" s="1"/>
      <c r="E147" s="1"/>
      <c r="F147" s="163"/>
      <c r="G147" s="149"/>
      <c r="H147" s="149"/>
      <c r="I147" s="149"/>
      <c r="J147" s="1"/>
      <c r="K147" s="1"/>
      <c r="L147" s="1"/>
      <c r="M147" s="1"/>
      <c r="N147" s="1"/>
      <c r="O147" s="1"/>
      <c r="P147" s="1"/>
      <c r="S147" s="1"/>
    </row>
    <row r="148" spans="1:26" x14ac:dyDescent="0.25">
      <c r="A148" s="156"/>
      <c r="B148" s="156"/>
      <c r="C148" s="156"/>
      <c r="D148" s="156" t="s">
        <v>417</v>
      </c>
      <c r="E148" s="156"/>
      <c r="F148" s="167"/>
      <c r="G148" s="157"/>
      <c r="H148" s="157"/>
      <c r="I148" s="157"/>
      <c r="J148" s="156"/>
      <c r="K148" s="156"/>
      <c r="L148" s="156"/>
      <c r="M148" s="156"/>
      <c r="N148" s="156"/>
      <c r="O148" s="156"/>
      <c r="P148" s="156"/>
      <c r="Q148" s="153"/>
      <c r="R148" s="153"/>
      <c r="S148" s="156"/>
      <c r="T148" s="153"/>
      <c r="U148" s="153"/>
      <c r="V148" s="153"/>
      <c r="W148" s="153"/>
      <c r="X148" s="153"/>
      <c r="Y148" s="153"/>
      <c r="Z148" s="153"/>
    </row>
    <row r="149" spans="1:26" ht="24.95" customHeight="1" x14ac:dyDescent="0.25">
      <c r="A149" s="171"/>
      <c r="B149" s="168" t="s">
        <v>580</v>
      </c>
      <c r="C149" s="172" t="s">
        <v>581</v>
      </c>
      <c r="D149" s="168" t="s">
        <v>582</v>
      </c>
      <c r="E149" s="168" t="s">
        <v>96</v>
      </c>
      <c r="F149" s="169">
        <v>5.8639999999999999</v>
      </c>
      <c r="G149" s="170"/>
      <c r="H149" s="170"/>
      <c r="I149" s="170">
        <f>ROUND(F149*(G149+H149),2)</f>
        <v>0</v>
      </c>
      <c r="J149" s="168">
        <f>ROUND(F149*(N149),2)</f>
        <v>68.959999999999994</v>
      </c>
      <c r="K149" s="1">
        <f>ROUND(F149*(O149),2)</f>
        <v>0</v>
      </c>
      <c r="L149" s="1">
        <f>ROUND(F149*(G149),2)</f>
        <v>0</v>
      </c>
      <c r="M149" s="1"/>
      <c r="N149" s="1">
        <v>11.76</v>
      </c>
      <c r="O149" s="1"/>
      <c r="P149" s="167">
        <f>ROUND(F149*(R149),3)</f>
        <v>6.0000000000000001E-3</v>
      </c>
      <c r="Q149" s="173"/>
      <c r="R149" s="173">
        <v>9.8999999999999999E-4</v>
      </c>
      <c r="S149" s="167"/>
      <c r="Z149">
        <v>0</v>
      </c>
    </row>
    <row r="150" spans="1:26" ht="24.95" customHeight="1" x14ac:dyDescent="0.25">
      <c r="A150" s="171"/>
      <c r="B150" s="168" t="s">
        <v>244</v>
      </c>
      <c r="C150" s="172" t="s">
        <v>583</v>
      </c>
      <c r="D150" s="168" t="s">
        <v>584</v>
      </c>
      <c r="E150" s="168" t="s">
        <v>96</v>
      </c>
      <c r="F150" s="169">
        <v>6.09856</v>
      </c>
      <c r="G150" s="170"/>
      <c r="H150" s="170"/>
      <c r="I150" s="170">
        <f>ROUND(F150*(G150+H150),2)</f>
        <v>0</v>
      </c>
      <c r="J150" s="168">
        <f>ROUND(F150*(N150),2)</f>
        <v>155.51</v>
      </c>
      <c r="K150" s="1">
        <f>ROUND(F150*(O150),2)</f>
        <v>0</v>
      </c>
      <c r="L150" s="1"/>
      <c r="M150" s="1">
        <f>ROUND(F150*(H150),2)</f>
        <v>0</v>
      </c>
      <c r="N150" s="1">
        <v>25.5</v>
      </c>
      <c r="O150" s="1"/>
      <c r="P150" s="167">
        <f>ROUND(F150*(R150),3)</f>
        <v>4.3999999999999997E-2</v>
      </c>
      <c r="Q150" s="173"/>
      <c r="R150" s="173">
        <v>7.1999999999999998E-3</v>
      </c>
      <c r="S150" s="167"/>
      <c r="Z150">
        <v>0</v>
      </c>
    </row>
    <row r="151" spans="1:26" ht="24.95" customHeight="1" x14ac:dyDescent="0.25">
      <c r="A151" s="171"/>
      <c r="B151" s="168" t="s">
        <v>244</v>
      </c>
      <c r="C151" s="172" t="s">
        <v>585</v>
      </c>
      <c r="D151" s="168" t="s">
        <v>586</v>
      </c>
      <c r="E151" s="168" t="s">
        <v>128</v>
      </c>
      <c r="F151" s="169">
        <v>7.4464000000000006</v>
      </c>
      <c r="G151" s="170"/>
      <c r="H151" s="170"/>
      <c r="I151" s="170">
        <f>ROUND(F151*(G151+H151),2)</f>
        <v>0</v>
      </c>
      <c r="J151" s="168">
        <f>ROUND(F151*(N151),2)</f>
        <v>22.41</v>
      </c>
      <c r="K151" s="1">
        <f>ROUND(F151*(O151),2)</f>
        <v>0</v>
      </c>
      <c r="L151" s="1"/>
      <c r="M151" s="1">
        <f>ROUND(F151*(H151),2)</f>
        <v>0</v>
      </c>
      <c r="N151" s="1">
        <v>3.01</v>
      </c>
      <c r="O151" s="1"/>
      <c r="P151" s="167">
        <f>ROUND(F151*(R151),3)</f>
        <v>4.0000000000000001E-3</v>
      </c>
      <c r="Q151" s="173"/>
      <c r="R151" s="173">
        <v>5.0000000000000001E-4</v>
      </c>
      <c r="S151" s="167"/>
      <c r="Z151">
        <v>0</v>
      </c>
    </row>
    <row r="152" spans="1:26" ht="24.95" customHeight="1" x14ac:dyDescent="0.25">
      <c r="A152" s="171"/>
      <c r="B152" s="168" t="s">
        <v>244</v>
      </c>
      <c r="C152" s="172" t="s">
        <v>587</v>
      </c>
      <c r="D152" s="168" t="s">
        <v>588</v>
      </c>
      <c r="E152" s="168" t="s">
        <v>128</v>
      </c>
      <c r="F152" s="169">
        <v>2.5792000000000002</v>
      </c>
      <c r="G152" s="170"/>
      <c r="H152" s="170"/>
      <c r="I152" s="170">
        <f>ROUND(F152*(G152+H152),2)</f>
        <v>0</v>
      </c>
      <c r="J152" s="168">
        <f>ROUND(F152*(N152),2)</f>
        <v>10.96</v>
      </c>
      <c r="K152" s="1">
        <f>ROUND(F152*(O152),2)</f>
        <v>0</v>
      </c>
      <c r="L152" s="1"/>
      <c r="M152" s="1">
        <f>ROUND(F152*(H152),2)</f>
        <v>0</v>
      </c>
      <c r="N152" s="1">
        <v>4.25</v>
      </c>
      <c r="O152" s="1"/>
      <c r="P152" s="167">
        <f>ROUND(F152*(R152),3)</f>
        <v>1E-3</v>
      </c>
      <c r="Q152" s="173"/>
      <c r="R152" s="173">
        <v>5.0000000000000001E-4</v>
      </c>
      <c r="S152" s="167"/>
      <c r="Z152">
        <v>0</v>
      </c>
    </row>
    <row r="153" spans="1:26" ht="24.95" customHeight="1" x14ac:dyDescent="0.25">
      <c r="A153" s="171"/>
      <c r="B153" s="168" t="s">
        <v>580</v>
      </c>
      <c r="C153" s="172" t="s">
        <v>589</v>
      </c>
      <c r="D153" s="168" t="s">
        <v>590</v>
      </c>
      <c r="E153" s="168" t="s">
        <v>145</v>
      </c>
      <c r="F153" s="169">
        <v>5.4727792000000004E-2</v>
      </c>
      <c r="G153" s="170"/>
      <c r="H153" s="170"/>
      <c r="I153" s="170">
        <f>ROUND(F153*(G153+H153),2)</f>
        <v>0</v>
      </c>
      <c r="J153" s="168">
        <f>ROUND(F153*(N153),2)</f>
        <v>1.69</v>
      </c>
      <c r="K153" s="1">
        <f>ROUND(F153*(O153),2)</f>
        <v>0</v>
      </c>
      <c r="L153" s="1">
        <f>ROUND(F153*(G153),2)</f>
        <v>0</v>
      </c>
      <c r="M153" s="1"/>
      <c r="N153" s="1">
        <v>30.91</v>
      </c>
      <c r="O153" s="1"/>
      <c r="P153" s="167"/>
      <c r="Q153" s="173"/>
      <c r="R153" s="173"/>
      <c r="S153" s="167"/>
      <c r="Z153">
        <v>0</v>
      </c>
    </row>
    <row r="154" spans="1:26" x14ac:dyDescent="0.25">
      <c r="A154" s="156"/>
      <c r="B154" s="156"/>
      <c r="C154" s="156"/>
      <c r="D154" s="156" t="s">
        <v>417</v>
      </c>
      <c r="E154" s="156"/>
      <c r="F154" s="167"/>
      <c r="G154" s="159">
        <f>ROUND((SUM(L148:L153))/1,2)</f>
        <v>0</v>
      </c>
      <c r="H154" s="159">
        <f>ROUND((SUM(M148:M153))/1,2)</f>
        <v>0</v>
      </c>
      <c r="I154" s="159">
        <f>ROUND((SUM(I148:I153))/1,2)</f>
        <v>0</v>
      </c>
      <c r="J154" s="156"/>
      <c r="K154" s="156"/>
      <c r="L154" s="156">
        <f>ROUND((SUM(L148:L153))/1,2)</f>
        <v>0</v>
      </c>
      <c r="M154" s="156">
        <f>ROUND((SUM(M148:M153))/1,2)</f>
        <v>0</v>
      </c>
      <c r="N154" s="156"/>
      <c r="O154" s="156"/>
      <c r="P154" s="174">
        <f>ROUND((SUM(P148:P153))/1,2)</f>
        <v>0.06</v>
      </c>
      <c r="Q154" s="153"/>
      <c r="R154" s="153"/>
      <c r="S154" s="174">
        <f>ROUND((SUM(S148:S153))/1,2)</f>
        <v>0</v>
      </c>
      <c r="T154" s="153"/>
      <c r="U154" s="153"/>
      <c r="V154" s="153"/>
      <c r="W154" s="153"/>
      <c r="X154" s="153"/>
      <c r="Y154" s="153"/>
      <c r="Z154" s="153"/>
    </row>
    <row r="155" spans="1:26" x14ac:dyDescent="0.25">
      <c r="A155" s="1"/>
      <c r="B155" s="1"/>
      <c r="C155" s="1"/>
      <c r="D155" s="1"/>
      <c r="E155" s="1"/>
      <c r="F155" s="163"/>
      <c r="G155" s="149"/>
      <c r="H155" s="149"/>
      <c r="I155" s="149"/>
      <c r="J155" s="1"/>
      <c r="K155" s="1"/>
      <c r="L155" s="1"/>
      <c r="M155" s="1"/>
      <c r="N155" s="1"/>
      <c r="O155" s="1"/>
      <c r="P155" s="1"/>
      <c r="S155" s="1"/>
    </row>
    <row r="156" spans="1:26" x14ac:dyDescent="0.25">
      <c r="A156" s="156"/>
      <c r="B156" s="156"/>
      <c r="C156" s="156"/>
      <c r="D156" s="156" t="s">
        <v>170</v>
      </c>
      <c r="E156" s="156"/>
      <c r="F156" s="167"/>
      <c r="G156" s="157"/>
      <c r="H156" s="157"/>
      <c r="I156" s="157"/>
      <c r="J156" s="156"/>
      <c r="K156" s="156"/>
      <c r="L156" s="156"/>
      <c r="M156" s="156"/>
      <c r="N156" s="156"/>
      <c r="O156" s="156"/>
      <c r="P156" s="156"/>
      <c r="Q156" s="153"/>
      <c r="R156" s="153"/>
      <c r="S156" s="156"/>
      <c r="T156" s="153"/>
      <c r="U156" s="153"/>
      <c r="V156" s="153"/>
      <c r="W156" s="153"/>
      <c r="X156" s="153"/>
      <c r="Y156" s="153"/>
      <c r="Z156" s="153"/>
    </row>
    <row r="157" spans="1:26" ht="24.95" customHeight="1" x14ac:dyDescent="0.25">
      <c r="A157" s="171"/>
      <c r="B157" s="168" t="s">
        <v>319</v>
      </c>
      <c r="C157" s="172" t="s">
        <v>591</v>
      </c>
      <c r="D157" s="168" t="s">
        <v>1146</v>
      </c>
      <c r="E157" s="168" t="s">
        <v>96</v>
      </c>
      <c r="F157" s="169">
        <v>687.72399999999993</v>
      </c>
      <c r="G157" s="170"/>
      <c r="H157" s="170"/>
      <c r="I157" s="170">
        <f>ROUND(F157*(G157+H157),2)</f>
        <v>0</v>
      </c>
      <c r="J157" s="168">
        <f>ROUND(F157*(N157),2)</f>
        <v>1623.03</v>
      </c>
      <c r="K157" s="1">
        <f>ROUND(F157*(O157),2)</f>
        <v>0</v>
      </c>
      <c r="L157" s="1">
        <f>ROUND(F157*(G157),2)</f>
        <v>0</v>
      </c>
      <c r="M157" s="1"/>
      <c r="N157" s="1">
        <v>2.36</v>
      </c>
      <c r="O157" s="1"/>
      <c r="P157" s="167">
        <f>ROUND(F157*(R157),3)</f>
        <v>0.371</v>
      </c>
      <c r="Q157" s="173"/>
      <c r="R157" s="173">
        <v>5.4000000000000001E-4</v>
      </c>
      <c r="S157" s="167"/>
      <c r="Z157">
        <v>0</v>
      </c>
    </row>
    <row r="158" spans="1:26" ht="24.95" customHeight="1" x14ac:dyDescent="0.25">
      <c r="A158" s="171"/>
      <c r="B158" s="168" t="s">
        <v>319</v>
      </c>
      <c r="C158" s="172" t="s">
        <v>320</v>
      </c>
      <c r="D158" s="168" t="s">
        <v>321</v>
      </c>
      <c r="E158" s="168" t="s">
        <v>96</v>
      </c>
      <c r="F158" s="169">
        <v>3089.1600000000003</v>
      </c>
      <c r="G158" s="170"/>
      <c r="H158" s="170"/>
      <c r="I158" s="170">
        <f>ROUND(F158*(G158+H158),2)</f>
        <v>0</v>
      </c>
      <c r="J158" s="168">
        <f>ROUND(F158*(N158),2)</f>
        <v>8000.92</v>
      </c>
      <c r="K158" s="1">
        <f>ROUND(F158*(O158),2)</f>
        <v>0</v>
      </c>
      <c r="L158" s="1">
        <f>ROUND(F158*(G158),2)</f>
        <v>0</v>
      </c>
      <c r="M158" s="1"/>
      <c r="N158" s="1">
        <v>2.59</v>
      </c>
      <c r="O158" s="1"/>
      <c r="P158" s="167">
        <f>ROUND(F158*(R158),3)</f>
        <v>1.236</v>
      </c>
      <c r="Q158" s="173"/>
      <c r="R158" s="173">
        <v>4.0000000000000002E-4</v>
      </c>
      <c r="S158" s="167"/>
      <c r="Z158">
        <v>0</v>
      </c>
    </row>
    <row r="159" spans="1:26" ht="24.95" customHeight="1" x14ac:dyDescent="0.25">
      <c r="A159" s="171"/>
      <c r="B159" s="168" t="s">
        <v>319</v>
      </c>
      <c r="C159" s="172" t="s">
        <v>592</v>
      </c>
      <c r="D159" s="168" t="s">
        <v>593</v>
      </c>
      <c r="E159" s="168" t="s">
        <v>96</v>
      </c>
      <c r="F159" s="169">
        <v>587.29999999999995</v>
      </c>
      <c r="G159" s="170"/>
      <c r="H159" s="170"/>
      <c r="I159" s="170">
        <f>ROUND(F159*(G159+H159),2)</f>
        <v>0</v>
      </c>
      <c r="J159" s="168">
        <f>ROUND(F159*(N159),2)</f>
        <v>1797.14</v>
      </c>
      <c r="K159" s="1">
        <f>ROUND(F159*(O159),2)</f>
        <v>0</v>
      </c>
      <c r="L159" s="1">
        <f>ROUND(F159*(G159),2)</f>
        <v>0</v>
      </c>
      <c r="M159" s="1"/>
      <c r="N159" s="1">
        <v>3.06</v>
      </c>
      <c r="O159" s="1"/>
      <c r="P159" s="167">
        <f>ROUND(F159*(R159),3)</f>
        <v>0.317</v>
      </c>
      <c r="Q159" s="173"/>
      <c r="R159" s="173">
        <v>5.4000000000000001E-4</v>
      </c>
      <c r="S159" s="167"/>
      <c r="Z159">
        <v>0</v>
      </c>
    </row>
    <row r="160" spans="1:26" x14ac:dyDescent="0.25">
      <c r="A160" s="156"/>
      <c r="B160" s="156"/>
      <c r="C160" s="156"/>
      <c r="D160" s="156" t="s">
        <v>170</v>
      </c>
      <c r="E160" s="156"/>
      <c r="F160" s="167"/>
      <c r="G160" s="159">
        <f>ROUND((SUM(L156:L159))/1,2)</f>
        <v>0</v>
      </c>
      <c r="H160" s="159">
        <f>ROUND((SUM(M156:M159))/1,2)</f>
        <v>0</v>
      </c>
      <c r="I160" s="159">
        <f>ROUND((SUM(I156:I159))/1,2)</f>
        <v>0</v>
      </c>
      <c r="J160" s="156"/>
      <c r="K160" s="156"/>
      <c r="L160" s="156">
        <f>ROUND((SUM(L156:L159))/1,2)</f>
        <v>0</v>
      </c>
      <c r="M160" s="156">
        <f>ROUND((SUM(M156:M159))/1,2)</f>
        <v>0</v>
      </c>
      <c r="N160" s="156"/>
      <c r="O160" s="156"/>
      <c r="P160" s="174">
        <f>ROUND((SUM(P156:P159))/1,2)</f>
        <v>1.92</v>
      </c>
      <c r="Q160" s="153"/>
      <c r="R160" s="153"/>
      <c r="S160" s="174">
        <f>ROUND((SUM(S156:S159))/1,2)</f>
        <v>0</v>
      </c>
      <c r="T160" s="153"/>
      <c r="U160" s="153"/>
      <c r="V160" s="153"/>
      <c r="W160" s="153"/>
      <c r="X160" s="153"/>
      <c r="Y160" s="153"/>
      <c r="Z160" s="153"/>
    </row>
    <row r="161" spans="1:26" x14ac:dyDescent="0.25">
      <c r="A161" s="1"/>
      <c r="B161" s="1"/>
      <c r="C161" s="1"/>
      <c r="D161" s="1"/>
      <c r="E161" s="1"/>
      <c r="F161" s="163"/>
      <c r="G161" s="149"/>
      <c r="H161" s="149"/>
      <c r="I161" s="149"/>
      <c r="J161" s="1"/>
      <c r="K161" s="1"/>
      <c r="L161" s="1"/>
      <c r="M161" s="1"/>
      <c r="N161" s="1"/>
      <c r="O161" s="1"/>
      <c r="P161" s="1"/>
      <c r="S161" s="1"/>
    </row>
    <row r="162" spans="1:26" x14ac:dyDescent="0.25">
      <c r="A162" s="156"/>
      <c r="B162" s="156"/>
      <c r="C162" s="156"/>
      <c r="D162" s="156" t="s">
        <v>418</v>
      </c>
      <c r="E162" s="156"/>
      <c r="F162" s="167"/>
      <c r="G162" s="157"/>
      <c r="H162" s="157"/>
      <c r="I162" s="157"/>
      <c r="J162" s="156"/>
      <c r="K162" s="156"/>
      <c r="L162" s="156"/>
      <c r="M162" s="156"/>
      <c r="N162" s="156"/>
      <c r="O162" s="156"/>
      <c r="P162" s="156"/>
      <c r="Q162" s="153"/>
      <c r="R162" s="153"/>
      <c r="S162" s="156"/>
      <c r="T162" s="153"/>
      <c r="U162" s="153"/>
      <c r="V162" s="153"/>
      <c r="W162" s="153"/>
      <c r="X162" s="153"/>
      <c r="Y162" s="153"/>
      <c r="Z162" s="153"/>
    </row>
    <row r="163" spans="1:26" ht="24.95" customHeight="1" x14ac:dyDescent="0.25">
      <c r="A163" s="171"/>
      <c r="B163" s="168" t="s">
        <v>594</v>
      </c>
      <c r="C163" s="172" t="s">
        <v>595</v>
      </c>
      <c r="D163" s="168" t="s">
        <v>596</v>
      </c>
      <c r="E163" s="168" t="s">
        <v>96</v>
      </c>
      <c r="F163" s="169">
        <v>1594.7</v>
      </c>
      <c r="G163" s="170"/>
      <c r="H163" s="170"/>
      <c r="I163" s="170">
        <f>ROUND(F163*(G163+H163),2)</f>
        <v>0</v>
      </c>
      <c r="J163" s="168">
        <f>ROUND(F163*(N163),2)</f>
        <v>398.68</v>
      </c>
      <c r="K163" s="1">
        <f>ROUND(F163*(O163),2)</f>
        <v>0</v>
      </c>
      <c r="L163" s="1">
        <f>ROUND(F163*(G163),2)</f>
        <v>0</v>
      </c>
      <c r="M163" s="1"/>
      <c r="N163" s="1">
        <v>0.25</v>
      </c>
      <c r="O163" s="1"/>
      <c r="P163" s="167">
        <f>ROUND(F163*(R163),3)</f>
        <v>4.8000000000000001E-2</v>
      </c>
      <c r="Q163" s="173"/>
      <c r="R163" s="173">
        <v>3.0000000000000001E-5</v>
      </c>
      <c r="S163" s="167"/>
      <c r="Z163">
        <v>0</v>
      </c>
    </row>
    <row r="164" spans="1:26" x14ac:dyDescent="0.25">
      <c r="A164" s="156"/>
      <c r="B164" s="156"/>
      <c r="C164" s="156"/>
      <c r="D164" s="156" t="s">
        <v>418</v>
      </c>
      <c r="E164" s="156"/>
      <c r="F164" s="167"/>
      <c r="G164" s="159">
        <f>ROUND((SUM(L162:L163))/1,2)</f>
        <v>0</v>
      </c>
      <c r="H164" s="159">
        <f>ROUND((SUM(M162:M163))/1,2)</f>
        <v>0</v>
      </c>
      <c r="I164" s="159">
        <f>ROUND((SUM(I162:I163))/1,2)</f>
        <v>0</v>
      </c>
      <c r="J164" s="156"/>
      <c r="K164" s="156"/>
      <c r="L164" s="156">
        <f>ROUND((SUM(L162:L163))/1,2)</f>
        <v>0</v>
      </c>
      <c r="M164" s="156">
        <f>ROUND((SUM(M162:M163))/1,2)</f>
        <v>0</v>
      </c>
      <c r="N164" s="156"/>
      <c r="O164" s="156"/>
      <c r="P164" s="174">
        <f>ROUND((SUM(P162:P163))/1,2)</f>
        <v>0.05</v>
      </c>
      <c r="S164" s="167">
        <f>ROUND((SUM(S162:S163))/1,2)</f>
        <v>0</v>
      </c>
    </row>
    <row r="165" spans="1:26" x14ac:dyDescent="0.25">
      <c r="A165" s="1"/>
      <c r="B165" s="1"/>
      <c r="C165" s="1"/>
      <c r="D165" s="1"/>
      <c r="E165" s="1"/>
      <c r="F165" s="163"/>
      <c r="G165" s="149"/>
      <c r="H165" s="149"/>
      <c r="I165" s="149"/>
      <c r="J165" s="1"/>
      <c r="K165" s="1"/>
      <c r="L165" s="1"/>
      <c r="M165" s="1"/>
      <c r="N165" s="1"/>
      <c r="O165" s="1"/>
      <c r="P165" s="1"/>
      <c r="S165" s="1"/>
    </row>
    <row r="166" spans="1:26" x14ac:dyDescent="0.25">
      <c r="A166" s="156"/>
      <c r="B166" s="156"/>
      <c r="C166" s="156"/>
      <c r="D166" s="2" t="s">
        <v>74</v>
      </c>
      <c r="E166" s="156"/>
      <c r="F166" s="167"/>
      <c r="G166" s="159">
        <f>ROUND((SUM(L98:L165))/2,2)</f>
        <v>0</v>
      </c>
      <c r="H166" s="159">
        <f>ROUND((SUM(M98:M165))/2,2)</f>
        <v>0</v>
      </c>
      <c r="I166" s="159">
        <f>ROUND((SUM(I98:I165))/2,2)</f>
        <v>0</v>
      </c>
      <c r="J166" s="156"/>
      <c r="K166" s="156"/>
      <c r="L166" s="156">
        <f>ROUND((SUM(L98:L165))/2,2)</f>
        <v>0</v>
      </c>
      <c r="M166" s="156">
        <f>ROUND((SUM(M98:M165))/2,2)</f>
        <v>0</v>
      </c>
      <c r="N166" s="156"/>
      <c r="O166" s="156"/>
      <c r="P166" s="174">
        <f>ROUND((SUM(P98:P165))/2,2)</f>
        <v>13.99</v>
      </c>
      <c r="S166" s="174">
        <f>ROUND((SUM(S98:S165))/2,2)</f>
        <v>53.41</v>
      </c>
    </row>
    <row r="167" spans="1:26" x14ac:dyDescent="0.25">
      <c r="A167" s="175"/>
      <c r="B167" s="175" t="s">
        <v>15</v>
      </c>
      <c r="C167" s="175"/>
      <c r="D167" s="175"/>
      <c r="E167" s="175"/>
      <c r="F167" s="176" t="s">
        <v>77</v>
      </c>
      <c r="G167" s="177">
        <f>ROUND((SUM(L9:L166))/3,2)</f>
        <v>0</v>
      </c>
      <c r="H167" s="177">
        <f>ROUND((SUM(M9:M166))/3,2)</f>
        <v>0</v>
      </c>
      <c r="I167" s="177">
        <f>ROUND((SUM(I9:I166))/3,2)</f>
        <v>0</v>
      </c>
      <c r="J167" s="175"/>
      <c r="K167" s="175">
        <f>ROUND((SUM(K9:K166)),2)</f>
        <v>0</v>
      </c>
      <c r="L167" s="175">
        <f>ROUND((SUM(L9:L166))/3,2)</f>
        <v>0</v>
      </c>
      <c r="M167" s="175">
        <f>ROUND((SUM(M9:M166))/3,2)</f>
        <v>0</v>
      </c>
      <c r="N167" s="175"/>
      <c r="O167" s="175"/>
      <c r="P167" s="193">
        <f>ROUND((SUM(P9:P166))/3,2)</f>
        <v>245.05</v>
      </c>
      <c r="Q167" s="194"/>
      <c r="R167" s="194"/>
      <c r="S167" s="193">
        <f>ROUND((SUM(S9:S166))/3,2)</f>
        <v>91.04</v>
      </c>
      <c r="Z167">
        <f>(SUM(Z9:Z166))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kultúrneho a spoločenského centra Dlhé Klčovo / Ostatné práce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597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32</v>
      </c>
      <c r="C15" s="92" t="s">
        <v>6</v>
      </c>
      <c r="D15" s="92" t="s">
        <v>58</v>
      </c>
      <c r="E15" s="93" t="s">
        <v>59</v>
      </c>
      <c r="F15" s="105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4">
        <v>1</v>
      </c>
      <c r="C16" s="95" t="s">
        <v>33</v>
      </c>
      <c r="D16" s="96">
        <f>'Rekap 11590'!B12</f>
        <v>0</v>
      </c>
      <c r="E16" s="97">
        <f>'Rekap 11590'!C12</f>
        <v>0</v>
      </c>
      <c r="F16" s="106">
        <f>'Rekap 11590'!D12</f>
        <v>0</v>
      </c>
      <c r="G16" s="60">
        <v>6</v>
      </c>
      <c r="H16" s="115" t="s">
        <v>39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34</v>
      </c>
      <c r="D17" s="78"/>
      <c r="E17" s="76"/>
      <c r="F17" s="81"/>
      <c r="G17" s="61">
        <v>7</v>
      </c>
      <c r="H17" s="116" t="s">
        <v>40</v>
      </c>
      <c r="I17" s="129"/>
      <c r="J17" s="127">
        <f>'SO 11590'!Z182</f>
        <v>0</v>
      </c>
    </row>
    <row r="18" spans="1:26" ht="18" customHeight="1" x14ac:dyDescent="0.25">
      <c r="A18" s="11"/>
      <c r="B18" s="68">
        <v>3</v>
      </c>
      <c r="C18" s="72" t="s">
        <v>35</v>
      </c>
      <c r="D18" s="79">
        <f>'Rekap 11590'!B17</f>
        <v>0</v>
      </c>
      <c r="E18" s="77">
        <f>'Rekap 11590'!C17</f>
        <v>0</v>
      </c>
      <c r="F18" s="82">
        <f>'Rekap 11590'!D17</f>
        <v>0</v>
      </c>
      <c r="G18" s="61">
        <v>8</v>
      </c>
      <c r="H18" s="116" t="s">
        <v>41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36</v>
      </c>
      <c r="D20" s="80"/>
      <c r="E20" s="100"/>
      <c r="F20" s="107">
        <f>SUM(F16:F19)</f>
        <v>0</v>
      </c>
      <c r="G20" s="61">
        <v>10</v>
      </c>
      <c r="H20" s="116" t="s">
        <v>36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5"/>
      <c r="E21" s="19"/>
      <c r="F21" s="98"/>
      <c r="G21" s="65" t="s">
        <v>54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49</v>
      </c>
      <c r="D22" s="87"/>
      <c r="E22" s="89" t="s">
        <v>52</v>
      </c>
      <c r="F22" s="81">
        <f>((F16*U22*0)+(F17*V22*0)+(F18*W22*0))/100</f>
        <v>0</v>
      </c>
      <c r="G22" s="60">
        <v>16</v>
      </c>
      <c r="H22" s="115" t="s">
        <v>55</v>
      </c>
      <c r="I22" s="130" t="s">
        <v>52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9" t="s">
        <v>53</v>
      </c>
      <c r="F23" s="82">
        <f>((F16*U23*0)+(F17*V23*0)+(F18*W23*0))/100</f>
        <v>0</v>
      </c>
      <c r="G23" s="61">
        <v>17</v>
      </c>
      <c r="H23" s="116" t="s">
        <v>56</v>
      </c>
      <c r="I23" s="130" t="s">
        <v>52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9" t="s">
        <v>52</v>
      </c>
      <c r="F24" s="82">
        <f>((F16*U24*0)+(F17*V24*0)+(F18*W24*0))/100</f>
        <v>0</v>
      </c>
      <c r="G24" s="61">
        <v>18</v>
      </c>
      <c r="H24" s="116" t="s">
        <v>57</v>
      </c>
      <c r="I24" s="130" t="s">
        <v>53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36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63</v>
      </c>
      <c r="D27" s="136"/>
      <c r="E27" s="102"/>
      <c r="F27" s="30"/>
      <c r="G27" s="109" t="s">
        <v>42</v>
      </c>
      <c r="H27" s="104" t="s">
        <v>43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44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45</v>
      </c>
      <c r="I29" s="123">
        <f>J28-SUM('SO 11590'!K9:'SO 11590'!K181)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46</v>
      </c>
      <c r="I30" s="89">
        <f>SUM('SO 11590'!K9:'SO 11590'!K181)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36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47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61</v>
      </c>
      <c r="E33" s="15"/>
      <c r="F33" s="103"/>
      <c r="G33" s="111">
        <v>26</v>
      </c>
      <c r="H33" s="142" t="s">
        <v>62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RowHeight="15" x14ac:dyDescent="0.25"/>
  <cols>
    <col min="1" max="1" width="40.7109375" customWidth="1"/>
    <col min="2" max="4" width="12.7109375" customWidth="1"/>
    <col min="5" max="6" width="15.7109375" customWidth="1"/>
    <col min="10" max="26" width="0" hidden="1" customWidth="1"/>
  </cols>
  <sheetData>
    <row r="1" spans="1:26" x14ac:dyDescent="0.25">
      <c r="A1" s="145" t="s">
        <v>27</v>
      </c>
      <c r="B1" s="144"/>
      <c r="C1" s="144"/>
      <c r="D1" s="145" t="s">
        <v>24</v>
      </c>
      <c r="E1" s="144"/>
      <c r="F1" s="144"/>
      <c r="W1">
        <v>30.126000000000001</v>
      </c>
    </row>
    <row r="2" spans="1:26" x14ac:dyDescent="0.25">
      <c r="A2" s="145" t="s">
        <v>31</v>
      </c>
      <c r="B2" s="144"/>
      <c r="C2" s="144"/>
      <c r="D2" s="145" t="s">
        <v>22</v>
      </c>
      <c r="E2" s="144"/>
      <c r="F2" s="144"/>
    </row>
    <row r="3" spans="1:26" x14ac:dyDescent="0.25">
      <c r="A3" s="145" t="s">
        <v>30</v>
      </c>
      <c r="B3" s="144"/>
      <c r="C3" s="144"/>
      <c r="D3" s="145" t="s">
        <v>67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597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68</v>
      </c>
      <c r="B8" s="144"/>
      <c r="C8" s="144"/>
      <c r="D8" s="144"/>
      <c r="E8" s="144"/>
      <c r="F8" s="144"/>
    </row>
    <row r="9" spans="1:26" x14ac:dyDescent="0.25">
      <c r="A9" s="147" t="s">
        <v>64</v>
      </c>
      <c r="B9" s="147" t="s">
        <v>58</v>
      </c>
      <c r="C9" s="147" t="s">
        <v>59</v>
      </c>
      <c r="D9" s="147" t="s">
        <v>36</v>
      </c>
      <c r="E9" s="147" t="s">
        <v>65</v>
      </c>
      <c r="F9" s="147" t="s">
        <v>66</v>
      </c>
    </row>
    <row r="10" spans="1:26" x14ac:dyDescent="0.25">
      <c r="A10" s="154" t="s">
        <v>69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72</v>
      </c>
      <c r="B11" s="157">
        <f>'SO 11590'!L18</f>
        <v>0</v>
      </c>
      <c r="C11" s="157">
        <f>'SO 11590'!M18</f>
        <v>0</v>
      </c>
      <c r="D11" s="157">
        <f>'SO 11590'!I18</f>
        <v>0</v>
      </c>
      <c r="E11" s="158">
        <f>'SO 11590'!P18</f>
        <v>0</v>
      </c>
      <c r="F11" s="158">
        <f>'SO 11590'!S18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2" t="s">
        <v>69</v>
      </c>
      <c r="B12" s="159">
        <f>'SO 11590'!L20</f>
        <v>0</v>
      </c>
      <c r="C12" s="159">
        <f>'SO 11590'!M20</f>
        <v>0</v>
      </c>
      <c r="D12" s="159">
        <f>'SO 11590'!I20</f>
        <v>0</v>
      </c>
      <c r="E12" s="160">
        <f>'SO 11590'!P20</f>
        <v>0</v>
      </c>
      <c r="F12" s="160">
        <f>'SO 11590'!S20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"/>
      <c r="B13" s="149"/>
      <c r="C13" s="149"/>
      <c r="D13" s="149"/>
      <c r="E13" s="148"/>
      <c r="F13" s="148"/>
    </row>
    <row r="14" spans="1:26" x14ac:dyDescent="0.25">
      <c r="A14" s="2" t="s">
        <v>598</v>
      </c>
      <c r="B14" s="159"/>
      <c r="C14" s="157"/>
      <c r="D14" s="157"/>
      <c r="E14" s="158"/>
      <c r="F14" s="158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56" t="s">
        <v>599</v>
      </c>
      <c r="B15" s="157">
        <f>'SO 11590'!L174</f>
        <v>0</v>
      </c>
      <c r="C15" s="157">
        <f>'SO 11590'!M174</f>
        <v>0</v>
      </c>
      <c r="D15" s="157">
        <f>'SO 11590'!I174</f>
        <v>0</v>
      </c>
      <c r="E15" s="158">
        <f>'SO 11590'!P174</f>
        <v>0</v>
      </c>
      <c r="F15" s="158">
        <f>'SO 11590'!S174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56" t="s">
        <v>600</v>
      </c>
      <c r="B16" s="157">
        <f>'SO 11590'!L179</f>
        <v>0</v>
      </c>
      <c r="C16" s="157">
        <f>'SO 11590'!M179</f>
        <v>0</v>
      </c>
      <c r="D16" s="157">
        <f>'SO 11590'!I179</f>
        <v>0</v>
      </c>
      <c r="E16" s="158">
        <f>'SO 11590'!P179</f>
        <v>0</v>
      </c>
      <c r="F16" s="158">
        <f>'SO 11590'!S179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2" t="s">
        <v>598</v>
      </c>
      <c r="B17" s="159">
        <f>'SO 11590'!L181</f>
        <v>0</v>
      </c>
      <c r="C17" s="159">
        <f>'SO 11590'!M181</f>
        <v>0</v>
      </c>
      <c r="D17" s="159">
        <f>'SO 11590'!I181</f>
        <v>0</v>
      </c>
      <c r="E17" s="160">
        <f>'SO 11590'!P181</f>
        <v>0</v>
      </c>
      <c r="F17" s="160">
        <f>'SO 11590'!S181</f>
        <v>0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"/>
      <c r="B18" s="149"/>
      <c r="C18" s="149"/>
      <c r="D18" s="149"/>
      <c r="E18" s="148"/>
      <c r="F18" s="148"/>
    </row>
    <row r="19" spans="1:26" x14ac:dyDescent="0.25">
      <c r="A19" s="2" t="s">
        <v>77</v>
      </c>
      <c r="B19" s="159">
        <f>'SO 11590'!L182</f>
        <v>0</v>
      </c>
      <c r="C19" s="159">
        <f>'SO 11590'!M182</f>
        <v>0</v>
      </c>
      <c r="D19" s="159">
        <f>'SO 11590'!I182</f>
        <v>0</v>
      </c>
      <c r="E19" s="160">
        <f>'SO 11590'!P182</f>
        <v>0</v>
      </c>
      <c r="F19" s="160">
        <f>'SO 11590'!S182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1"/>
      <c r="B20" s="149"/>
      <c r="C20" s="149"/>
      <c r="D20" s="149"/>
      <c r="E20" s="148"/>
      <c r="F20" s="148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1"/>
      <c r="B22" s="149"/>
      <c r="C22" s="149"/>
      <c r="D22" s="149"/>
      <c r="E22" s="148"/>
      <c r="F22" s="148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49"/>
      <c r="C60" s="149"/>
      <c r="D60" s="149"/>
      <c r="E60" s="148"/>
      <c r="F60" s="148"/>
    </row>
    <row r="61" spans="1:6" x14ac:dyDescent="0.25">
      <c r="A61" s="1"/>
      <c r="B61" s="149"/>
      <c r="C61" s="149"/>
      <c r="D61" s="149"/>
      <c r="E61" s="148"/>
      <c r="F61" s="148"/>
    </row>
    <row r="62" spans="1:6" x14ac:dyDescent="0.25">
      <c r="A62" s="1"/>
      <c r="B62" s="149"/>
      <c r="C62" s="149"/>
      <c r="D62" s="149"/>
      <c r="E62" s="148"/>
      <c r="F62" s="148"/>
    </row>
    <row r="63" spans="1:6" x14ac:dyDescent="0.25">
      <c r="A63" s="1"/>
      <c r="B63" s="149"/>
      <c r="C63" s="149"/>
      <c r="D63" s="149"/>
      <c r="E63" s="148"/>
      <c r="F63" s="148"/>
    </row>
    <row r="64" spans="1:6" x14ac:dyDescent="0.25">
      <c r="A64" s="1"/>
      <c r="B64" s="149"/>
      <c r="C64" s="149"/>
      <c r="D64" s="149"/>
      <c r="E64" s="148"/>
      <c r="F64" s="148"/>
    </row>
    <row r="65" spans="1:6" x14ac:dyDescent="0.25">
      <c r="A65" s="1"/>
      <c r="B65" s="149"/>
      <c r="C65" s="149"/>
      <c r="D65" s="149"/>
      <c r="E65" s="148"/>
      <c r="F65" s="148"/>
    </row>
    <row r="66" spans="1:6" x14ac:dyDescent="0.25">
      <c r="A66" s="1"/>
      <c r="B66" s="149"/>
      <c r="C66" s="149"/>
      <c r="D66" s="149"/>
      <c r="E66" s="148"/>
      <c r="F66" s="148"/>
    </row>
    <row r="67" spans="1:6" x14ac:dyDescent="0.25">
      <c r="A67" s="1"/>
      <c r="B67" s="149"/>
      <c r="C67" s="149"/>
      <c r="D67" s="149"/>
      <c r="E67" s="148"/>
      <c r="F67" s="148"/>
    </row>
    <row r="68" spans="1:6" x14ac:dyDescent="0.25">
      <c r="A68" s="1"/>
      <c r="B68" s="149"/>
      <c r="C68" s="149"/>
      <c r="D68" s="149"/>
      <c r="E68" s="148"/>
      <c r="F68" s="148"/>
    </row>
    <row r="69" spans="1:6" x14ac:dyDescent="0.25">
      <c r="A69" s="1"/>
      <c r="B69" s="149"/>
      <c r="C69" s="149"/>
      <c r="D69" s="149"/>
      <c r="E69" s="148"/>
      <c r="F69" s="148"/>
    </row>
    <row r="70" spans="1:6" x14ac:dyDescent="0.25">
      <c r="A70" s="1"/>
      <c r="B70" s="149"/>
      <c r="C70" s="149"/>
      <c r="D70" s="149"/>
      <c r="E70" s="148"/>
      <c r="F70" s="148"/>
    </row>
    <row r="71" spans="1:6" x14ac:dyDescent="0.25">
      <c r="A71" s="1"/>
      <c r="B71" s="149"/>
      <c r="C71" s="149"/>
      <c r="D71" s="149"/>
      <c r="E71" s="148"/>
      <c r="F71" s="148"/>
    </row>
    <row r="72" spans="1:6" x14ac:dyDescent="0.25">
      <c r="A72" s="1"/>
      <c r="B72" s="149"/>
      <c r="C72" s="149"/>
      <c r="D72" s="149"/>
      <c r="E72" s="148"/>
      <c r="F72" s="148"/>
    </row>
    <row r="73" spans="1:6" x14ac:dyDescent="0.25">
      <c r="A73" s="1"/>
      <c r="B73" s="149"/>
      <c r="C73" s="149"/>
      <c r="D73" s="149"/>
      <c r="E73" s="148"/>
      <c r="F73" s="148"/>
    </row>
    <row r="74" spans="1:6" x14ac:dyDescent="0.25">
      <c r="A74" s="1"/>
      <c r="B74" s="149"/>
      <c r="C74" s="149"/>
      <c r="D74" s="149"/>
      <c r="E74" s="148"/>
      <c r="F74" s="148"/>
    </row>
    <row r="75" spans="1:6" x14ac:dyDescent="0.25">
      <c r="A75" s="1"/>
      <c r="B75" s="149"/>
      <c r="C75" s="149"/>
      <c r="D75" s="149"/>
      <c r="E75" s="148"/>
      <c r="F75" s="148"/>
    </row>
    <row r="76" spans="1:6" x14ac:dyDescent="0.25">
      <c r="A76" s="1"/>
      <c r="B76" s="149"/>
      <c r="C76" s="149"/>
      <c r="D76" s="149"/>
      <c r="E76" s="148"/>
      <c r="F76" s="148"/>
    </row>
    <row r="77" spans="1:6" x14ac:dyDescent="0.25">
      <c r="A77" s="1"/>
      <c r="B77" s="149"/>
      <c r="C77" s="149"/>
      <c r="D77" s="149"/>
      <c r="E77" s="148"/>
      <c r="F77" s="148"/>
    </row>
    <row r="78" spans="1:6" x14ac:dyDescent="0.25">
      <c r="A78" s="1"/>
      <c r="B78" s="149"/>
      <c r="C78" s="149"/>
      <c r="D78" s="149"/>
      <c r="E78" s="148"/>
      <c r="F78" s="148"/>
    </row>
    <row r="79" spans="1:6" x14ac:dyDescent="0.25">
      <c r="A79" s="1"/>
      <c r="B79" s="149"/>
      <c r="C79" s="149"/>
      <c r="D79" s="149"/>
      <c r="E79" s="148"/>
      <c r="F79" s="148"/>
    </row>
    <row r="80" spans="1:6" x14ac:dyDescent="0.25">
      <c r="A80" s="1"/>
      <c r="B80" s="149"/>
      <c r="C80" s="149"/>
      <c r="D80" s="149"/>
      <c r="E80" s="148"/>
      <c r="F80" s="148"/>
    </row>
    <row r="81" spans="1:6" x14ac:dyDescent="0.25">
      <c r="A81" s="1"/>
      <c r="B81" s="149"/>
      <c r="C81" s="149"/>
      <c r="D81" s="149"/>
      <c r="E81" s="148"/>
      <c r="F81" s="148"/>
    </row>
    <row r="82" spans="1:6" x14ac:dyDescent="0.25">
      <c r="A82" s="1"/>
      <c r="B82" s="149"/>
      <c r="C82" s="149"/>
      <c r="D82" s="149"/>
      <c r="E82" s="148"/>
      <c r="F82" s="148"/>
    </row>
    <row r="83" spans="1:6" x14ac:dyDescent="0.25">
      <c r="A83" s="1"/>
      <c r="B83" s="149"/>
      <c r="C83" s="149"/>
      <c r="D83" s="149"/>
      <c r="E83" s="148"/>
      <c r="F83" s="148"/>
    </row>
    <row r="84" spans="1:6" x14ac:dyDescent="0.25">
      <c r="A84" s="1"/>
      <c r="B84" s="149"/>
      <c r="C84" s="149"/>
      <c r="D84" s="149"/>
      <c r="E84" s="148"/>
      <c r="F84" s="148"/>
    </row>
    <row r="85" spans="1:6" x14ac:dyDescent="0.25">
      <c r="A85" s="1"/>
      <c r="B85" s="149"/>
      <c r="C85" s="149"/>
      <c r="D85" s="149"/>
      <c r="E85" s="148"/>
      <c r="F85" s="148"/>
    </row>
    <row r="86" spans="1:6" x14ac:dyDescent="0.25">
      <c r="A86" s="1"/>
      <c r="B86" s="149"/>
      <c r="C86" s="149"/>
      <c r="D86" s="149"/>
      <c r="E86" s="148"/>
      <c r="F86" s="148"/>
    </row>
    <row r="87" spans="1:6" x14ac:dyDescent="0.25">
      <c r="A87" s="1"/>
      <c r="B87" s="149"/>
      <c r="C87" s="149"/>
      <c r="D87" s="149"/>
      <c r="E87" s="148"/>
      <c r="F87" s="148"/>
    </row>
    <row r="88" spans="1:6" x14ac:dyDescent="0.25">
      <c r="A88" s="1"/>
      <c r="B88" s="149"/>
      <c r="C88" s="149"/>
      <c r="D88" s="149"/>
      <c r="E88" s="148"/>
      <c r="F88" s="148"/>
    </row>
    <row r="89" spans="1:6" x14ac:dyDescent="0.25">
      <c r="A89" s="1"/>
      <c r="B89" s="149"/>
      <c r="C89" s="149"/>
      <c r="D89" s="149"/>
      <c r="E89" s="148"/>
      <c r="F89" s="148"/>
    </row>
    <row r="90" spans="1:6" x14ac:dyDescent="0.25">
      <c r="A90" s="1"/>
      <c r="B90" s="149"/>
      <c r="C90" s="149"/>
      <c r="D90" s="149"/>
      <c r="E90" s="148"/>
      <c r="F90" s="148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2"/>
  <sheetViews>
    <sheetView topLeftCell="B1" workbookViewId="0">
      <pane ySplit="8" topLeftCell="A167" activePane="bottomLeft" state="frozen"/>
      <selection pane="bottomLeft" activeCell="G179" sqref="G179"/>
    </sheetView>
  </sheetViews>
  <sheetFormatPr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9.7109375" customWidth="1"/>
    <col min="7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</cols>
  <sheetData>
    <row r="1" spans="1:26" x14ac:dyDescent="0.25">
      <c r="A1" s="3"/>
      <c r="B1" s="5" t="s">
        <v>27</v>
      </c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30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597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78</v>
      </c>
      <c r="B8" s="164" t="s">
        <v>79</v>
      </c>
      <c r="C8" s="164" t="s">
        <v>80</v>
      </c>
      <c r="D8" s="164" t="s">
        <v>81</v>
      </c>
      <c r="E8" s="164" t="s">
        <v>82</v>
      </c>
      <c r="F8" s="164" t="s">
        <v>83</v>
      </c>
      <c r="G8" s="164" t="s">
        <v>58</v>
      </c>
      <c r="H8" s="164" t="s">
        <v>59</v>
      </c>
      <c r="I8" s="164" t="s">
        <v>84</v>
      </c>
      <c r="J8" s="164"/>
      <c r="K8" s="164"/>
      <c r="L8" s="164"/>
      <c r="M8" s="164"/>
      <c r="N8" s="164"/>
      <c r="O8" s="164"/>
      <c r="P8" s="164" t="s">
        <v>85</v>
      </c>
      <c r="Q8" s="161"/>
      <c r="R8" s="161"/>
      <c r="S8" s="164" t="s">
        <v>86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69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72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186</v>
      </c>
      <c r="C11" s="172" t="s">
        <v>601</v>
      </c>
      <c r="D11" s="168" t="s">
        <v>602</v>
      </c>
      <c r="E11" s="168" t="s">
        <v>603</v>
      </c>
      <c r="F11" s="169">
        <v>32</v>
      </c>
      <c r="G11" s="170"/>
      <c r="H11" s="170"/>
      <c r="I11" s="170">
        <f t="shared" ref="I11:I17" si="0">ROUND(F11*(G11+H11),2)</f>
        <v>0</v>
      </c>
      <c r="J11" s="168">
        <f t="shared" ref="J11:J17" si="1">ROUND(F11*(N11),2)</f>
        <v>26.24</v>
      </c>
      <c r="K11" s="1">
        <f t="shared" ref="K11:K17" si="2">ROUND(F11*(O11),2)</f>
        <v>0</v>
      </c>
      <c r="L11" s="1">
        <f t="shared" ref="L11:L17" si="3">ROUND(F11*(G11),2)</f>
        <v>0</v>
      </c>
      <c r="M11" s="1"/>
      <c r="N11" s="1">
        <v>0.82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186</v>
      </c>
      <c r="C12" s="172" t="s">
        <v>604</v>
      </c>
      <c r="D12" s="168" t="s">
        <v>605</v>
      </c>
      <c r="E12" s="168" t="s">
        <v>603</v>
      </c>
      <c r="F12" s="169">
        <v>16</v>
      </c>
      <c r="G12" s="170"/>
      <c r="H12" s="170"/>
      <c r="I12" s="170">
        <f t="shared" si="0"/>
        <v>0</v>
      </c>
      <c r="J12" s="168">
        <f t="shared" si="1"/>
        <v>34.4</v>
      </c>
      <c r="K12" s="1">
        <f t="shared" si="2"/>
        <v>0</v>
      </c>
      <c r="L12" s="1">
        <f t="shared" si="3"/>
        <v>0</v>
      </c>
      <c r="M12" s="1"/>
      <c r="N12" s="1">
        <v>2.15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186</v>
      </c>
      <c r="C13" s="172" t="s">
        <v>606</v>
      </c>
      <c r="D13" s="168" t="s">
        <v>607</v>
      </c>
      <c r="E13" s="168" t="s">
        <v>603</v>
      </c>
      <c r="F13" s="169">
        <v>23</v>
      </c>
      <c r="G13" s="170"/>
      <c r="H13" s="170"/>
      <c r="I13" s="170">
        <f t="shared" si="0"/>
        <v>0</v>
      </c>
      <c r="J13" s="168">
        <f t="shared" si="1"/>
        <v>80.5</v>
      </c>
      <c r="K13" s="1">
        <f t="shared" si="2"/>
        <v>0</v>
      </c>
      <c r="L13" s="1">
        <f t="shared" si="3"/>
        <v>0</v>
      </c>
      <c r="M13" s="1"/>
      <c r="N13" s="1">
        <v>3.5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608</v>
      </c>
      <c r="C14" s="172" t="s">
        <v>609</v>
      </c>
      <c r="D14" s="168" t="s">
        <v>610</v>
      </c>
      <c r="E14" s="168" t="s">
        <v>603</v>
      </c>
      <c r="F14" s="169">
        <v>7</v>
      </c>
      <c r="G14" s="170"/>
      <c r="H14" s="170"/>
      <c r="I14" s="170">
        <f t="shared" si="0"/>
        <v>0</v>
      </c>
      <c r="J14" s="168">
        <f t="shared" si="1"/>
        <v>54.67</v>
      </c>
      <c r="K14" s="1">
        <f t="shared" si="2"/>
        <v>0</v>
      </c>
      <c r="L14" s="1">
        <f t="shared" si="3"/>
        <v>0</v>
      </c>
      <c r="M14" s="1"/>
      <c r="N14" s="1">
        <v>7.8100000000000005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186</v>
      </c>
      <c r="C15" s="172" t="s">
        <v>611</v>
      </c>
      <c r="D15" s="168" t="s">
        <v>612</v>
      </c>
      <c r="E15" s="168" t="s">
        <v>128</v>
      </c>
      <c r="F15" s="169">
        <v>750</v>
      </c>
      <c r="G15" s="170"/>
      <c r="H15" s="170"/>
      <c r="I15" s="170">
        <f t="shared" si="0"/>
        <v>0</v>
      </c>
      <c r="J15" s="168">
        <f t="shared" si="1"/>
        <v>795</v>
      </c>
      <c r="K15" s="1">
        <f t="shared" si="2"/>
        <v>0</v>
      </c>
      <c r="L15" s="1">
        <f t="shared" si="3"/>
        <v>0</v>
      </c>
      <c r="M15" s="1"/>
      <c r="N15" s="1">
        <v>1.06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186</v>
      </c>
      <c r="C16" s="172" t="s">
        <v>613</v>
      </c>
      <c r="D16" s="168" t="s">
        <v>614</v>
      </c>
      <c r="E16" s="168" t="s">
        <v>128</v>
      </c>
      <c r="F16" s="169">
        <v>95</v>
      </c>
      <c r="G16" s="170"/>
      <c r="H16" s="170"/>
      <c r="I16" s="170">
        <f t="shared" si="0"/>
        <v>0</v>
      </c>
      <c r="J16" s="168">
        <f t="shared" si="1"/>
        <v>133</v>
      </c>
      <c r="K16" s="1">
        <f t="shared" si="2"/>
        <v>0</v>
      </c>
      <c r="L16" s="1">
        <f t="shared" si="3"/>
        <v>0</v>
      </c>
      <c r="M16" s="1"/>
      <c r="N16" s="1">
        <v>1.4</v>
      </c>
      <c r="O16" s="1"/>
      <c r="P16" s="167"/>
      <c r="Q16" s="173"/>
      <c r="R16" s="173"/>
      <c r="S16" s="167"/>
      <c r="Z16">
        <v>0</v>
      </c>
    </row>
    <row r="17" spans="1:26" ht="35.1" customHeight="1" x14ac:dyDescent="0.25">
      <c r="A17" s="171"/>
      <c r="B17" s="168" t="s">
        <v>186</v>
      </c>
      <c r="C17" s="172" t="s">
        <v>615</v>
      </c>
      <c r="D17" s="168" t="s">
        <v>616</v>
      </c>
      <c r="E17" s="168" t="s">
        <v>128</v>
      </c>
      <c r="F17" s="169">
        <v>220</v>
      </c>
      <c r="G17" s="170"/>
      <c r="H17" s="170"/>
      <c r="I17" s="170">
        <f t="shared" si="0"/>
        <v>0</v>
      </c>
      <c r="J17" s="168">
        <f t="shared" si="1"/>
        <v>1447.6</v>
      </c>
      <c r="K17" s="1">
        <f t="shared" si="2"/>
        <v>0</v>
      </c>
      <c r="L17" s="1">
        <f t="shared" si="3"/>
        <v>0</v>
      </c>
      <c r="M17" s="1"/>
      <c r="N17" s="1">
        <v>6.58</v>
      </c>
      <c r="O17" s="1"/>
      <c r="P17" s="167"/>
      <c r="Q17" s="173"/>
      <c r="R17" s="173"/>
      <c r="S17" s="167"/>
      <c r="Z17">
        <v>0</v>
      </c>
    </row>
    <row r="18" spans="1:26" x14ac:dyDescent="0.25">
      <c r="A18" s="156"/>
      <c r="B18" s="156"/>
      <c r="C18" s="156"/>
      <c r="D18" s="156" t="s">
        <v>72</v>
      </c>
      <c r="E18" s="156"/>
      <c r="F18" s="167"/>
      <c r="G18" s="159">
        <f>ROUND((SUM(L10:L17))/1,2)</f>
        <v>0</v>
      </c>
      <c r="H18" s="159">
        <f>ROUND((SUM(M10:M17))/1,2)</f>
        <v>0</v>
      </c>
      <c r="I18" s="159">
        <f>ROUND((SUM(I10:I17))/1,2)</f>
        <v>0</v>
      </c>
      <c r="J18" s="156"/>
      <c r="K18" s="156"/>
      <c r="L18" s="156">
        <f>ROUND((SUM(L10:L17))/1,2)</f>
        <v>0</v>
      </c>
      <c r="M18" s="156">
        <f>ROUND((SUM(M10:M17))/1,2)</f>
        <v>0</v>
      </c>
      <c r="N18" s="156"/>
      <c r="O18" s="156"/>
      <c r="P18" s="174">
        <f>ROUND((SUM(P10:P17))/1,2)</f>
        <v>0</v>
      </c>
      <c r="Q18" s="153"/>
      <c r="R18" s="153"/>
      <c r="S18" s="174">
        <f>ROUND((SUM(S10:S17))/1,2)</f>
        <v>0</v>
      </c>
      <c r="T18" s="153"/>
      <c r="U18" s="153"/>
      <c r="V18" s="153"/>
      <c r="W18" s="153"/>
      <c r="X18" s="153"/>
      <c r="Y18" s="153"/>
      <c r="Z18" s="153"/>
    </row>
    <row r="19" spans="1:26" x14ac:dyDescent="0.25">
      <c r="A19" s="1"/>
      <c r="B19" s="1"/>
      <c r="C19" s="1"/>
      <c r="D19" s="1"/>
      <c r="E19" s="1"/>
      <c r="F19" s="163"/>
      <c r="G19" s="149"/>
      <c r="H19" s="149"/>
      <c r="I19" s="149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56"/>
      <c r="B20" s="156"/>
      <c r="C20" s="156"/>
      <c r="D20" s="2" t="s">
        <v>69</v>
      </c>
      <c r="E20" s="156"/>
      <c r="F20" s="167"/>
      <c r="G20" s="159">
        <f>ROUND((SUM(L9:L19))/2,2)</f>
        <v>0</v>
      </c>
      <c r="H20" s="159">
        <f>ROUND((SUM(M9:M19))/2,2)</f>
        <v>0</v>
      </c>
      <c r="I20" s="159">
        <f>ROUND((SUM(I9:I19))/2,2)</f>
        <v>0</v>
      </c>
      <c r="J20" s="157"/>
      <c r="K20" s="156"/>
      <c r="L20" s="157">
        <f>ROUND((SUM(L9:L19))/2,2)</f>
        <v>0</v>
      </c>
      <c r="M20" s="157">
        <f>ROUND((SUM(M9:M19))/2,2)</f>
        <v>0</v>
      </c>
      <c r="N20" s="156"/>
      <c r="O20" s="156"/>
      <c r="P20" s="174">
        <f>ROUND((SUM(P9:P19))/2,2)</f>
        <v>0</v>
      </c>
      <c r="S20" s="174">
        <f>ROUND((SUM(S9:S19))/2,2)</f>
        <v>0</v>
      </c>
    </row>
    <row r="21" spans="1:26" x14ac:dyDescent="0.25">
      <c r="A21" s="1"/>
      <c r="B21" s="1"/>
      <c r="C21" s="1"/>
      <c r="D21" s="1"/>
      <c r="E21" s="1"/>
      <c r="F21" s="163"/>
      <c r="G21" s="149"/>
      <c r="H21" s="149"/>
      <c r="I21" s="149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56"/>
      <c r="B22" s="156"/>
      <c r="C22" s="156"/>
      <c r="D22" s="2" t="s">
        <v>598</v>
      </c>
      <c r="E22" s="156"/>
      <c r="F22" s="167"/>
      <c r="G22" s="157"/>
      <c r="H22" s="157"/>
      <c r="I22" s="157"/>
      <c r="J22" s="156"/>
      <c r="K22" s="156"/>
      <c r="L22" s="156"/>
      <c r="M22" s="156"/>
      <c r="N22" s="156"/>
      <c r="O22" s="156"/>
      <c r="P22" s="156"/>
      <c r="Q22" s="153"/>
      <c r="R22" s="153"/>
      <c r="S22" s="156"/>
      <c r="T22" s="153"/>
      <c r="U22" s="153"/>
      <c r="V22" s="153"/>
      <c r="W22" s="153"/>
      <c r="X22" s="153"/>
      <c r="Y22" s="153"/>
      <c r="Z22" s="153"/>
    </row>
    <row r="23" spans="1:26" x14ac:dyDescent="0.25">
      <c r="A23" s="156"/>
      <c r="B23" s="156"/>
      <c r="C23" s="156"/>
      <c r="D23" s="156" t="s">
        <v>599</v>
      </c>
      <c r="E23" s="156"/>
      <c r="F23" s="167"/>
      <c r="G23" s="157"/>
      <c r="H23" s="157"/>
      <c r="I23" s="157"/>
      <c r="J23" s="156"/>
      <c r="K23" s="156"/>
      <c r="L23" s="156"/>
      <c r="M23" s="156"/>
      <c r="N23" s="156"/>
      <c r="O23" s="156"/>
      <c r="P23" s="156"/>
      <c r="Q23" s="153"/>
      <c r="R23" s="153"/>
      <c r="S23" s="156"/>
      <c r="T23" s="153"/>
      <c r="U23" s="153"/>
      <c r="V23" s="153"/>
      <c r="W23" s="153"/>
      <c r="X23" s="153"/>
      <c r="Y23" s="153"/>
      <c r="Z23" s="153"/>
    </row>
    <row r="24" spans="1:26" ht="24.95" customHeight="1" x14ac:dyDescent="0.25">
      <c r="A24" s="171"/>
      <c r="B24" s="168" t="s">
        <v>608</v>
      </c>
      <c r="C24" s="172" t="s">
        <v>617</v>
      </c>
      <c r="D24" s="168" t="s">
        <v>618</v>
      </c>
      <c r="E24" s="168" t="s">
        <v>128</v>
      </c>
      <c r="F24" s="169">
        <v>40</v>
      </c>
      <c r="G24" s="170"/>
      <c r="H24" s="170"/>
      <c r="I24" s="170">
        <f t="shared" ref="I24:I55" si="4">ROUND(F24*(G24+H24),2)</f>
        <v>0</v>
      </c>
      <c r="J24" s="168">
        <f t="shared" ref="J24:J55" si="5">ROUND(F24*(N24),2)</f>
        <v>48.4</v>
      </c>
      <c r="K24" s="1">
        <f t="shared" ref="K24:K55" si="6">ROUND(F24*(O24),2)</f>
        <v>0</v>
      </c>
      <c r="L24" s="1">
        <f>ROUND(F24*(G24),2)</f>
        <v>0</v>
      </c>
      <c r="M24" s="1"/>
      <c r="N24" s="1">
        <v>1.21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608</v>
      </c>
      <c r="C25" s="172" t="s">
        <v>619</v>
      </c>
      <c r="D25" s="168" t="s">
        <v>1148</v>
      </c>
      <c r="E25" s="168" t="s">
        <v>128</v>
      </c>
      <c r="F25" s="169">
        <v>40</v>
      </c>
      <c r="G25" s="170"/>
      <c r="H25" s="170"/>
      <c r="I25" s="170">
        <f t="shared" si="4"/>
        <v>0</v>
      </c>
      <c r="J25" s="168">
        <f t="shared" si="5"/>
        <v>24.8</v>
      </c>
      <c r="K25" s="1">
        <f t="shared" si="6"/>
        <v>0</v>
      </c>
      <c r="L25" s="1">
        <f>ROUND(F25*(G25),2)</f>
        <v>0</v>
      </c>
      <c r="M25" s="1"/>
      <c r="N25" s="1">
        <v>0.62</v>
      </c>
      <c r="O25" s="1"/>
      <c r="P25" s="167"/>
      <c r="Q25" s="173"/>
      <c r="R25" s="173"/>
      <c r="S25" s="167"/>
      <c r="Z25">
        <v>0</v>
      </c>
    </row>
    <row r="26" spans="1:26" ht="24.95" customHeight="1" x14ac:dyDescent="0.25">
      <c r="A26" s="171"/>
      <c r="B26" s="168" t="s">
        <v>620</v>
      </c>
      <c r="C26" s="172" t="s">
        <v>621</v>
      </c>
      <c r="D26" s="168" t="s">
        <v>622</v>
      </c>
      <c r="E26" s="168" t="s">
        <v>603</v>
      </c>
      <c r="F26" s="169">
        <v>238</v>
      </c>
      <c r="G26" s="170"/>
      <c r="H26" s="170"/>
      <c r="I26" s="170">
        <f t="shared" si="4"/>
        <v>0</v>
      </c>
      <c r="J26" s="168">
        <f t="shared" si="5"/>
        <v>247.52</v>
      </c>
      <c r="K26" s="1">
        <f t="shared" si="6"/>
        <v>0</v>
      </c>
      <c r="L26" s="1">
        <f>ROUND(F26*(G26),2)</f>
        <v>0</v>
      </c>
      <c r="M26" s="1"/>
      <c r="N26" s="1">
        <v>1.04</v>
      </c>
      <c r="O26" s="1"/>
      <c r="P26" s="167"/>
      <c r="Q26" s="173"/>
      <c r="R26" s="173"/>
      <c r="S26" s="167"/>
      <c r="Z26">
        <v>0</v>
      </c>
    </row>
    <row r="27" spans="1:26" ht="24.95" customHeight="1" x14ac:dyDescent="0.25">
      <c r="A27" s="171"/>
      <c r="B27" s="168" t="s">
        <v>623</v>
      </c>
      <c r="C27" s="172" t="s">
        <v>624</v>
      </c>
      <c r="D27" s="168" t="s">
        <v>625</v>
      </c>
      <c r="E27" s="168" t="s">
        <v>603</v>
      </c>
      <c r="F27" s="169">
        <v>238</v>
      </c>
      <c r="G27" s="170"/>
      <c r="H27" s="170"/>
      <c r="I27" s="170">
        <f t="shared" si="4"/>
        <v>0</v>
      </c>
      <c r="J27" s="168">
        <f t="shared" si="5"/>
        <v>21.42</v>
      </c>
      <c r="K27" s="1">
        <f t="shared" si="6"/>
        <v>0</v>
      </c>
      <c r="L27" s="1"/>
      <c r="M27" s="1">
        <f>ROUND(F27*(H27),2)</f>
        <v>0</v>
      </c>
      <c r="N27" s="1">
        <v>0.09</v>
      </c>
      <c r="O27" s="1"/>
      <c r="P27" s="167"/>
      <c r="Q27" s="173"/>
      <c r="R27" s="173"/>
      <c r="S27" s="167"/>
      <c r="Z27">
        <v>0</v>
      </c>
    </row>
    <row r="28" spans="1:26" ht="24.95" customHeight="1" x14ac:dyDescent="0.25">
      <c r="A28" s="171"/>
      <c r="B28" s="168" t="s">
        <v>620</v>
      </c>
      <c r="C28" s="172" t="s">
        <v>626</v>
      </c>
      <c r="D28" s="168" t="s">
        <v>627</v>
      </c>
      <c r="E28" s="168" t="s">
        <v>603</v>
      </c>
      <c r="F28" s="169">
        <v>47</v>
      </c>
      <c r="G28" s="170"/>
      <c r="H28" s="170"/>
      <c r="I28" s="170">
        <f t="shared" si="4"/>
        <v>0</v>
      </c>
      <c r="J28" s="168">
        <f t="shared" si="5"/>
        <v>208.68</v>
      </c>
      <c r="K28" s="1">
        <f t="shared" si="6"/>
        <v>0</v>
      </c>
      <c r="L28" s="1">
        <f>ROUND(F28*(G28),2)</f>
        <v>0</v>
      </c>
      <c r="M28" s="1"/>
      <c r="N28" s="1">
        <v>4.4400000000000004</v>
      </c>
      <c r="O28" s="1"/>
      <c r="P28" s="167"/>
      <c r="Q28" s="173"/>
      <c r="R28" s="173"/>
      <c r="S28" s="167"/>
      <c r="Z28">
        <v>0</v>
      </c>
    </row>
    <row r="29" spans="1:26" ht="24.95" customHeight="1" x14ac:dyDescent="0.25">
      <c r="A29" s="171"/>
      <c r="B29" s="168" t="s">
        <v>623</v>
      </c>
      <c r="C29" s="172" t="s">
        <v>628</v>
      </c>
      <c r="D29" s="168" t="s">
        <v>629</v>
      </c>
      <c r="E29" s="168" t="s">
        <v>603</v>
      </c>
      <c r="F29" s="169">
        <v>47</v>
      </c>
      <c r="G29" s="170"/>
      <c r="H29" s="170"/>
      <c r="I29" s="170">
        <f t="shared" si="4"/>
        <v>0</v>
      </c>
      <c r="J29" s="168">
        <f t="shared" si="5"/>
        <v>54.52</v>
      </c>
      <c r="K29" s="1">
        <f t="shared" si="6"/>
        <v>0</v>
      </c>
      <c r="L29" s="1"/>
      <c r="M29" s="1">
        <f>ROUND(F29*(H29),2)</f>
        <v>0</v>
      </c>
      <c r="N29" s="1">
        <v>1.1599999999999999</v>
      </c>
      <c r="O29" s="1"/>
      <c r="P29" s="167"/>
      <c r="Q29" s="173"/>
      <c r="R29" s="173"/>
      <c r="S29" s="167"/>
      <c r="Z29">
        <v>0</v>
      </c>
    </row>
    <row r="30" spans="1:26" ht="24.95" customHeight="1" x14ac:dyDescent="0.25">
      <c r="A30" s="171"/>
      <c r="B30" s="168" t="s">
        <v>623</v>
      </c>
      <c r="C30" s="172" t="s">
        <v>630</v>
      </c>
      <c r="D30" s="168" t="s">
        <v>1149</v>
      </c>
      <c r="E30" s="168" t="s">
        <v>603</v>
      </c>
      <c r="F30" s="169">
        <v>120</v>
      </c>
      <c r="G30" s="170"/>
      <c r="H30" s="170"/>
      <c r="I30" s="170">
        <f t="shared" si="4"/>
        <v>0</v>
      </c>
      <c r="J30" s="168">
        <f t="shared" si="5"/>
        <v>19.2</v>
      </c>
      <c r="K30" s="1">
        <f t="shared" si="6"/>
        <v>0</v>
      </c>
      <c r="L30" s="1"/>
      <c r="M30" s="1">
        <f>ROUND(F30*(H30),2)</f>
        <v>0</v>
      </c>
      <c r="N30" s="1">
        <v>0.16</v>
      </c>
      <c r="O30" s="1"/>
      <c r="P30" s="167"/>
      <c r="Q30" s="173"/>
      <c r="R30" s="173"/>
      <c r="S30" s="167"/>
      <c r="Z30">
        <v>0</v>
      </c>
    </row>
    <row r="31" spans="1:26" ht="24.95" customHeight="1" x14ac:dyDescent="0.25">
      <c r="A31" s="171"/>
      <c r="B31" s="168" t="s">
        <v>623</v>
      </c>
      <c r="C31" s="172" t="s">
        <v>631</v>
      </c>
      <c r="D31" s="168" t="s">
        <v>1150</v>
      </c>
      <c r="E31" s="168" t="s">
        <v>603</v>
      </c>
      <c r="F31" s="169">
        <v>720</v>
      </c>
      <c r="G31" s="170"/>
      <c r="H31" s="170"/>
      <c r="I31" s="170">
        <f t="shared" si="4"/>
        <v>0</v>
      </c>
      <c r="J31" s="168">
        <f t="shared" si="5"/>
        <v>136.80000000000001</v>
      </c>
      <c r="K31" s="1">
        <f t="shared" si="6"/>
        <v>0</v>
      </c>
      <c r="L31" s="1"/>
      <c r="M31" s="1">
        <f>ROUND(F31*(H31),2)</f>
        <v>0</v>
      </c>
      <c r="N31" s="1">
        <v>0.19</v>
      </c>
      <c r="O31" s="1"/>
      <c r="P31" s="167"/>
      <c r="Q31" s="173"/>
      <c r="R31" s="173"/>
      <c r="S31" s="167"/>
      <c r="Z31">
        <v>0</v>
      </c>
    </row>
    <row r="32" spans="1:26" ht="24.95" customHeight="1" x14ac:dyDescent="0.25">
      <c r="A32" s="171"/>
      <c r="B32" s="168" t="s">
        <v>623</v>
      </c>
      <c r="C32" s="172" t="s">
        <v>632</v>
      </c>
      <c r="D32" s="168" t="s">
        <v>1151</v>
      </c>
      <c r="E32" s="168" t="s">
        <v>603</v>
      </c>
      <c r="F32" s="169">
        <v>400</v>
      </c>
      <c r="G32" s="170"/>
      <c r="H32" s="170"/>
      <c r="I32" s="170">
        <f t="shared" si="4"/>
        <v>0</v>
      </c>
      <c r="J32" s="168">
        <f t="shared" si="5"/>
        <v>100</v>
      </c>
      <c r="K32" s="1">
        <f t="shared" si="6"/>
        <v>0</v>
      </c>
      <c r="L32" s="1"/>
      <c r="M32" s="1">
        <f>ROUND(F32*(H32),2)</f>
        <v>0</v>
      </c>
      <c r="N32" s="1">
        <v>0.25</v>
      </c>
      <c r="O32" s="1"/>
      <c r="P32" s="167"/>
      <c r="Q32" s="173"/>
      <c r="R32" s="173"/>
      <c r="S32" s="167"/>
      <c r="Z32">
        <v>0</v>
      </c>
    </row>
    <row r="33" spans="1:26" ht="24.95" customHeight="1" x14ac:dyDescent="0.25">
      <c r="A33" s="171"/>
      <c r="B33" s="168" t="s">
        <v>623</v>
      </c>
      <c r="C33" s="172" t="s">
        <v>633</v>
      </c>
      <c r="D33" s="168" t="s">
        <v>1152</v>
      </c>
      <c r="E33" s="168" t="s">
        <v>603</v>
      </c>
      <c r="F33" s="169">
        <v>200</v>
      </c>
      <c r="G33" s="170"/>
      <c r="H33" s="170"/>
      <c r="I33" s="170">
        <f t="shared" si="4"/>
        <v>0</v>
      </c>
      <c r="J33" s="168">
        <f t="shared" si="5"/>
        <v>56</v>
      </c>
      <c r="K33" s="1">
        <f t="shared" si="6"/>
        <v>0</v>
      </c>
      <c r="L33" s="1"/>
      <c r="M33" s="1">
        <f>ROUND(F33*(H33),2)</f>
        <v>0</v>
      </c>
      <c r="N33" s="1">
        <v>0.28000000000000003</v>
      </c>
      <c r="O33" s="1"/>
      <c r="P33" s="167"/>
      <c r="Q33" s="173"/>
      <c r="R33" s="173"/>
      <c r="S33" s="167"/>
      <c r="Z33">
        <v>0</v>
      </c>
    </row>
    <row r="34" spans="1:26" ht="24.95" customHeight="1" x14ac:dyDescent="0.25">
      <c r="A34" s="171"/>
      <c r="B34" s="168" t="s">
        <v>620</v>
      </c>
      <c r="C34" s="172" t="s">
        <v>634</v>
      </c>
      <c r="D34" s="168" t="s">
        <v>635</v>
      </c>
      <c r="E34" s="168" t="s">
        <v>96</v>
      </c>
      <c r="F34" s="169">
        <v>2</v>
      </c>
      <c r="G34" s="170"/>
      <c r="H34" s="170"/>
      <c r="I34" s="170">
        <f t="shared" si="4"/>
        <v>0</v>
      </c>
      <c r="J34" s="168">
        <f t="shared" si="5"/>
        <v>566.9</v>
      </c>
      <c r="K34" s="1">
        <f t="shared" si="6"/>
        <v>0</v>
      </c>
      <c r="L34" s="1">
        <f>ROUND(F34*(G34),2)</f>
        <v>0</v>
      </c>
      <c r="M34" s="1"/>
      <c r="N34" s="1">
        <v>283.45</v>
      </c>
      <c r="O34" s="1"/>
      <c r="P34" s="167"/>
      <c r="Q34" s="173"/>
      <c r="R34" s="173"/>
      <c r="S34" s="167"/>
      <c r="Z34">
        <v>0</v>
      </c>
    </row>
    <row r="35" spans="1:26" ht="24.95" customHeight="1" x14ac:dyDescent="0.25">
      <c r="A35" s="171"/>
      <c r="B35" s="168" t="s">
        <v>244</v>
      </c>
      <c r="C35" s="172" t="s">
        <v>636</v>
      </c>
      <c r="D35" s="168" t="s">
        <v>637</v>
      </c>
      <c r="E35" s="168" t="s">
        <v>96</v>
      </c>
      <c r="F35" s="169">
        <v>2</v>
      </c>
      <c r="G35" s="170"/>
      <c r="H35" s="170"/>
      <c r="I35" s="170">
        <f t="shared" si="4"/>
        <v>0</v>
      </c>
      <c r="J35" s="168">
        <f t="shared" si="5"/>
        <v>39</v>
      </c>
      <c r="K35" s="1">
        <f t="shared" si="6"/>
        <v>0</v>
      </c>
      <c r="L35" s="1"/>
      <c r="M35" s="1">
        <f>ROUND(F35*(H35),2)</f>
        <v>0</v>
      </c>
      <c r="N35" s="1">
        <v>19.5</v>
      </c>
      <c r="O35" s="1"/>
      <c r="P35" s="167"/>
      <c r="Q35" s="173"/>
      <c r="R35" s="173"/>
      <c r="S35" s="167"/>
      <c r="Z35">
        <v>0</v>
      </c>
    </row>
    <row r="36" spans="1:26" ht="24.95" customHeight="1" x14ac:dyDescent="0.25">
      <c r="A36" s="171"/>
      <c r="B36" s="168" t="s">
        <v>620</v>
      </c>
      <c r="C36" s="172" t="s">
        <v>638</v>
      </c>
      <c r="D36" s="168" t="s">
        <v>639</v>
      </c>
      <c r="E36" s="168" t="s">
        <v>603</v>
      </c>
      <c r="F36" s="169">
        <v>750</v>
      </c>
      <c r="G36" s="170"/>
      <c r="H36" s="170"/>
      <c r="I36" s="170">
        <f t="shared" si="4"/>
        <v>0</v>
      </c>
      <c r="J36" s="168">
        <f t="shared" si="5"/>
        <v>607.5</v>
      </c>
      <c r="K36" s="1">
        <f t="shared" si="6"/>
        <v>0</v>
      </c>
      <c r="L36" s="1">
        <f>ROUND(F36*(G36),2)</f>
        <v>0</v>
      </c>
      <c r="M36" s="1"/>
      <c r="N36" s="1">
        <v>0.81</v>
      </c>
      <c r="O36" s="1"/>
      <c r="P36" s="167"/>
      <c r="Q36" s="173"/>
      <c r="R36" s="173"/>
      <c r="S36" s="167"/>
      <c r="Z36">
        <v>0</v>
      </c>
    </row>
    <row r="37" spans="1:26" ht="24.95" customHeight="1" x14ac:dyDescent="0.25">
      <c r="A37" s="171"/>
      <c r="B37" s="168" t="s">
        <v>640</v>
      </c>
      <c r="C37" s="172" t="s">
        <v>641</v>
      </c>
      <c r="D37" s="168" t="s">
        <v>1153</v>
      </c>
      <c r="E37" s="168" t="s">
        <v>603</v>
      </c>
      <c r="F37" s="169">
        <v>750</v>
      </c>
      <c r="G37" s="170"/>
      <c r="H37" s="170"/>
      <c r="I37" s="170">
        <f t="shared" si="4"/>
        <v>0</v>
      </c>
      <c r="J37" s="168">
        <f t="shared" si="5"/>
        <v>150</v>
      </c>
      <c r="K37" s="1">
        <f t="shared" si="6"/>
        <v>0</v>
      </c>
      <c r="L37" s="1"/>
      <c r="M37" s="1">
        <f>ROUND(F37*(H37),2)</f>
        <v>0</v>
      </c>
      <c r="N37" s="1">
        <v>0.2</v>
      </c>
      <c r="O37" s="1"/>
      <c r="P37" s="167"/>
      <c r="Q37" s="173"/>
      <c r="R37" s="173"/>
      <c r="S37" s="167"/>
      <c r="Z37">
        <v>0</v>
      </c>
    </row>
    <row r="38" spans="1:26" ht="24.95" customHeight="1" x14ac:dyDescent="0.25">
      <c r="A38" s="171"/>
      <c r="B38" s="168" t="s">
        <v>620</v>
      </c>
      <c r="C38" s="172" t="s">
        <v>642</v>
      </c>
      <c r="D38" s="168" t="s">
        <v>643</v>
      </c>
      <c r="E38" s="168" t="s">
        <v>603</v>
      </c>
      <c r="F38" s="169">
        <v>285</v>
      </c>
      <c r="G38" s="170"/>
      <c r="H38" s="170"/>
      <c r="I38" s="170">
        <f t="shared" si="4"/>
        <v>0</v>
      </c>
      <c r="J38" s="168">
        <f t="shared" si="5"/>
        <v>1037.4000000000001</v>
      </c>
      <c r="K38" s="1">
        <f t="shared" si="6"/>
        <v>0</v>
      </c>
      <c r="L38" s="1">
        <f t="shared" ref="L38:L68" si="7">ROUND(F38*(G38),2)</f>
        <v>0</v>
      </c>
      <c r="M38" s="1"/>
      <c r="N38" s="1">
        <v>3.64</v>
      </c>
      <c r="O38" s="1"/>
      <c r="P38" s="167"/>
      <c r="Q38" s="173"/>
      <c r="R38" s="173"/>
      <c r="S38" s="167"/>
      <c r="Z38">
        <v>0</v>
      </c>
    </row>
    <row r="39" spans="1:26" ht="24.95" customHeight="1" x14ac:dyDescent="0.25">
      <c r="A39" s="171"/>
      <c r="B39" s="168" t="s">
        <v>608</v>
      </c>
      <c r="C39" s="172" t="s">
        <v>644</v>
      </c>
      <c r="D39" s="168" t="s">
        <v>645</v>
      </c>
      <c r="E39" s="168" t="s">
        <v>603</v>
      </c>
      <c r="F39" s="169">
        <v>1</v>
      </c>
      <c r="G39" s="170"/>
      <c r="H39" s="170"/>
      <c r="I39" s="170">
        <f t="shared" si="4"/>
        <v>0</v>
      </c>
      <c r="J39" s="168">
        <f t="shared" si="5"/>
        <v>13.34</v>
      </c>
      <c r="K39" s="1">
        <f t="shared" si="6"/>
        <v>0</v>
      </c>
      <c r="L39" s="1">
        <f t="shared" si="7"/>
        <v>0</v>
      </c>
      <c r="M39" s="1"/>
      <c r="N39" s="1">
        <v>13.34</v>
      </c>
      <c r="O39" s="1"/>
      <c r="P39" s="167"/>
      <c r="Q39" s="173"/>
      <c r="R39" s="173"/>
      <c r="S39" s="167"/>
      <c r="Z39">
        <v>0</v>
      </c>
    </row>
    <row r="40" spans="1:26" ht="24.95" customHeight="1" x14ac:dyDescent="0.25">
      <c r="A40" s="171"/>
      <c r="B40" s="168" t="s">
        <v>608</v>
      </c>
      <c r="C40" s="172" t="s">
        <v>646</v>
      </c>
      <c r="D40" s="168" t="s">
        <v>647</v>
      </c>
      <c r="E40" s="168" t="s">
        <v>648</v>
      </c>
      <c r="F40" s="169">
        <v>1</v>
      </c>
      <c r="G40" s="170"/>
      <c r="H40" s="170"/>
      <c r="I40" s="170">
        <f t="shared" si="4"/>
        <v>0</v>
      </c>
      <c r="J40" s="168">
        <f t="shared" si="5"/>
        <v>690</v>
      </c>
      <c r="K40" s="1">
        <f t="shared" si="6"/>
        <v>0</v>
      </c>
      <c r="L40" s="1">
        <f t="shared" si="7"/>
        <v>0</v>
      </c>
      <c r="M40" s="1"/>
      <c r="N40" s="1">
        <v>690</v>
      </c>
      <c r="O40" s="1"/>
      <c r="P40" s="167"/>
      <c r="Q40" s="173"/>
      <c r="R40" s="173"/>
      <c r="S40" s="167"/>
      <c r="Z40">
        <v>0</v>
      </c>
    </row>
    <row r="41" spans="1:26" ht="24.95" customHeight="1" x14ac:dyDescent="0.25">
      <c r="A41" s="171"/>
      <c r="B41" s="168" t="s">
        <v>608</v>
      </c>
      <c r="C41" s="172" t="s">
        <v>649</v>
      </c>
      <c r="D41" s="168" t="s">
        <v>650</v>
      </c>
      <c r="E41" s="168" t="s">
        <v>603</v>
      </c>
      <c r="F41" s="169">
        <v>4</v>
      </c>
      <c r="G41" s="170"/>
      <c r="H41" s="170"/>
      <c r="I41" s="170">
        <f t="shared" si="4"/>
        <v>0</v>
      </c>
      <c r="J41" s="168">
        <f t="shared" si="5"/>
        <v>81.88</v>
      </c>
      <c r="K41" s="1">
        <f t="shared" si="6"/>
        <v>0</v>
      </c>
      <c r="L41" s="1">
        <f t="shared" si="7"/>
        <v>0</v>
      </c>
      <c r="M41" s="1"/>
      <c r="N41" s="1">
        <v>20.47</v>
      </c>
      <c r="O41" s="1"/>
      <c r="P41" s="167"/>
      <c r="Q41" s="173"/>
      <c r="R41" s="173"/>
      <c r="S41" s="167"/>
      <c r="Z41">
        <v>0</v>
      </c>
    </row>
    <row r="42" spans="1:26" ht="24.95" customHeight="1" x14ac:dyDescent="0.25">
      <c r="A42" s="171"/>
      <c r="B42" s="168" t="s">
        <v>608</v>
      </c>
      <c r="C42" s="172" t="s">
        <v>651</v>
      </c>
      <c r="D42" s="168" t="s">
        <v>652</v>
      </c>
      <c r="E42" s="168" t="s">
        <v>648</v>
      </c>
      <c r="F42" s="169">
        <v>1</v>
      </c>
      <c r="G42" s="170"/>
      <c r="H42" s="170"/>
      <c r="I42" s="170">
        <f t="shared" si="4"/>
        <v>0</v>
      </c>
      <c r="J42" s="168">
        <f t="shared" si="5"/>
        <v>890</v>
      </c>
      <c r="K42" s="1">
        <f t="shared" si="6"/>
        <v>0</v>
      </c>
      <c r="L42" s="1">
        <f t="shared" si="7"/>
        <v>0</v>
      </c>
      <c r="M42" s="1"/>
      <c r="N42" s="1">
        <v>890</v>
      </c>
      <c r="O42" s="1"/>
      <c r="P42" s="167"/>
      <c r="Q42" s="173"/>
      <c r="R42" s="173"/>
      <c r="S42" s="167"/>
      <c r="Z42">
        <v>0</v>
      </c>
    </row>
    <row r="43" spans="1:26" ht="24.95" customHeight="1" x14ac:dyDescent="0.25">
      <c r="A43" s="171"/>
      <c r="B43" s="168" t="s">
        <v>608</v>
      </c>
      <c r="C43" s="172" t="s">
        <v>653</v>
      </c>
      <c r="D43" s="168" t="s">
        <v>654</v>
      </c>
      <c r="E43" s="168" t="s">
        <v>648</v>
      </c>
      <c r="F43" s="169">
        <v>1</v>
      </c>
      <c r="G43" s="170"/>
      <c r="H43" s="170"/>
      <c r="I43" s="170">
        <f t="shared" si="4"/>
        <v>0</v>
      </c>
      <c r="J43" s="168">
        <f t="shared" si="5"/>
        <v>1110</v>
      </c>
      <c r="K43" s="1">
        <f t="shared" si="6"/>
        <v>0</v>
      </c>
      <c r="L43" s="1">
        <f t="shared" si="7"/>
        <v>0</v>
      </c>
      <c r="M43" s="1"/>
      <c r="N43" s="1">
        <v>1110</v>
      </c>
      <c r="O43" s="1"/>
      <c r="P43" s="167"/>
      <c r="Q43" s="173"/>
      <c r="R43" s="173"/>
      <c r="S43" s="167"/>
      <c r="Z43">
        <v>0</v>
      </c>
    </row>
    <row r="44" spans="1:26" ht="24.95" customHeight="1" x14ac:dyDescent="0.25">
      <c r="A44" s="171"/>
      <c r="B44" s="168" t="s">
        <v>608</v>
      </c>
      <c r="C44" s="172" t="s">
        <v>655</v>
      </c>
      <c r="D44" s="168" t="s">
        <v>656</v>
      </c>
      <c r="E44" s="168" t="s">
        <v>648</v>
      </c>
      <c r="F44" s="169">
        <v>1</v>
      </c>
      <c r="G44" s="170"/>
      <c r="H44" s="170"/>
      <c r="I44" s="170">
        <f t="shared" si="4"/>
        <v>0</v>
      </c>
      <c r="J44" s="168">
        <f t="shared" si="5"/>
        <v>980</v>
      </c>
      <c r="K44" s="1">
        <f t="shared" si="6"/>
        <v>0</v>
      </c>
      <c r="L44" s="1">
        <f t="shared" si="7"/>
        <v>0</v>
      </c>
      <c r="M44" s="1"/>
      <c r="N44" s="1">
        <v>980</v>
      </c>
      <c r="O44" s="1"/>
      <c r="P44" s="167"/>
      <c r="Q44" s="173"/>
      <c r="R44" s="173"/>
      <c r="S44" s="167"/>
      <c r="Z44">
        <v>0</v>
      </c>
    </row>
    <row r="45" spans="1:26" ht="24.95" customHeight="1" x14ac:dyDescent="0.25">
      <c r="A45" s="171"/>
      <c r="B45" s="168" t="s">
        <v>608</v>
      </c>
      <c r="C45" s="172" t="s">
        <v>657</v>
      </c>
      <c r="D45" s="168" t="s">
        <v>658</v>
      </c>
      <c r="E45" s="168" t="s">
        <v>648</v>
      </c>
      <c r="F45" s="169">
        <v>1</v>
      </c>
      <c r="G45" s="170"/>
      <c r="H45" s="170"/>
      <c r="I45" s="170">
        <f t="shared" si="4"/>
        <v>0</v>
      </c>
      <c r="J45" s="168">
        <f t="shared" si="5"/>
        <v>970</v>
      </c>
      <c r="K45" s="1">
        <f t="shared" si="6"/>
        <v>0</v>
      </c>
      <c r="L45" s="1">
        <f t="shared" si="7"/>
        <v>0</v>
      </c>
      <c r="M45" s="1"/>
      <c r="N45" s="1">
        <v>970</v>
      </c>
      <c r="O45" s="1"/>
      <c r="P45" s="167"/>
      <c r="Q45" s="173"/>
      <c r="R45" s="173"/>
      <c r="S45" s="167"/>
      <c r="Z45">
        <v>0</v>
      </c>
    </row>
    <row r="46" spans="1:26" ht="35.1" customHeight="1" x14ac:dyDescent="0.25">
      <c r="A46" s="171"/>
      <c r="B46" s="168" t="s">
        <v>608</v>
      </c>
      <c r="C46" s="172" t="s">
        <v>659</v>
      </c>
      <c r="D46" s="168" t="s">
        <v>660</v>
      </c>
      <c r="E46" s="168" t="s">
        <v>661</v>
      </c>
      <c r="F46" s="169">
        <v>40</v>
      </c>
      <c r="G46" s="170"/>
      <c r="H46" s="170"/>
      <c r="I46" s="170">
        <f t="shared" si="4"/>
        <v>0</v>
      </c>
      <c r="J46" s="168">
        <f t="shared" si="5"/>
        <v>600</v>
      </c>
      <c r="K46" s="1">
        <f t="shared" si="6"/>
        <v>0</v>
      </c>
      <c r="L46" s="1">
        <f t="shared" si="7"/>
        <v>0</v>
      </c>
      <c r="M46" s="1"/>
      <c r="N46" s="1">
        <v>15</v>
      </c>
      <c r="O46" s="1"/>
      <c r="P46" s="167"/>
      <c r="Q46" s="173"/>
      <c r="R46" s="173"/>
      <c r="S46" s="167"/>
      <c r="Z46">
        <v>0</v>
      </c>
    </row>
    <row r="47" spans="1:26" ht="24.95" customHeight="1" x14ac:dyDescent="0.25">
      <c r="A47" s="171"/>
      <c r="B47" s="168" t="s">
        <v>620</v>
      </c>
      <c r="C47" s="172" t="s">
        <v>662</v>
      </c>
      <c r="D47" s="168" t="s">
        <v>663</v>
      </c>
      <c r="E47" s="168" t="s">
        <v>603</v>
      </c>
      <c r="F47" s="169">
        <v>228</v>
      </c>
      <c r="G47" s="170"/>
      <c r="H47" s="170"/>
      <c r="I47" s="170">
        <f t="shared" si="4"/>
        <v>0</v>
      </c>
      <c r="J47" s="168">
        <f t="shared" si="5"/>
        <v>148.19999999999999</v>
      </c>
      <c r="K47" s="1">
        <f t="shared" si="6"/>
        <v>0</v>
      </c>
      <c r="L47" s="1">
        <f t="shared" si="7"/>
        <v>0</v>
      </c>
      <c r="M47" s="1"/>
      <c r="N47" s="1">
        <v>0.65</v>
      </c>
      <c r="O47" s="1"/>
      <c r="P47" s="167"/>
      <c r="Q47" s="173"/>
      <c r="R47" s="173"/>
      <c r="S47" s="167"/>
      <c r="Z47">
        <v>0</v>
      </c>
    </row>
    <row r="48" spans="1:26" ht="24.95" customHeight="1" x14ac:dyDescent="0.25">
      <c r="A48" s="171"/>
      <c r="B48" s="168" t="s">
        <v>620</v>
      </c>
      <c r="C48" s="172" t="s">
        <v>664</v>
      </c>
      <c r="D48" s="168" t="s">
        <v>665</v>
      </c>
      <c r="E48" s="168" t="s">
        <v>603</v>
      </c>
      <c r="F48" s="169">
        <v>25</v>
      </c>
      <c r="G48" s="170"/>
      <c r="H48" s="170"/>
      <c r="I48" s="170">
        <f t="shared" si="4"/>
        <v>0</v>
      </c>
      <c r="J48" s="168">
        <f t="shared" si="5"/>
        <v>17.5</v>
      </c>
      <c r="K48" s="1">
        <f t="shared" si="6"/>
        <v>0</v>
      </c>
      <c r="L48" s="1">
        <f t="shared" si="7"/>
        <v>0</v>
      </c>
      <c r="M48" s="1"/>
      <c r="N48" s="1">
        <v>0.7</v>
      </c>
      <c r="O48" s="1"/>
      <c r="P48" s="167"/>
      <c r="Q48" s="173"/>
      <c r="R48" s="173"/>
      <c r="S48" s="167"/>
      <c r="Z48">
        <v>0</v>
      </c>
    </row>
    <row r="49" spans="1:26" ht="24.95" customHeight="1" x14ac:dyDescent="0.25">
      <c r="A49" s="171"/>
      <c r="B49" s="168" t="s">
        <v>620</v>
      </c>
      <c r="C49" s="172" t="s">
        <v>666</v>
      </c>
      <c r="D49" s="168" t="s">
        <v>667</v>
      </c>
      <c r="E49" s="168" t="s">
        <v>603</v>
      </c>
      <c r="F49" s="169">
        <v>20</v>
      </c>
      <c r="G49" s="170"/>
      <c r="H49" s="170"/>
      <c r="I49" s="170">
        <f t="shared" si="4"/>
        <v>0</v>
      </c>
      <c r="J49" s="168">
        <f t="shared" si="5"/>
        <v>20</v>
      </c>
      <c r="K49" s="1">
        <f t="shared" si="6"/>
        <v>0</v>
      </c>
      <c r="L49" s="1">
        <f t="shared" si="7"/>
        <v>0</v>
      </c>
      <c r="M49" s="1"/>
      <c r="N49" s="1">
        <v>1</v>
      </c>
      <c r="O49" s="1"/>
      <c r="P49" s="167"/>
      <c r="Q49" s="173"/>
      <c r="R49" s="173"/>
      <c r="S49" s="167"/>
      <c r="Z49">
        <v>0</v>
      </c>
    </row>
    <row r="50" spans="1:26" ht="24.95" customHeight="1" x14ac:dyDescent="0.25">
      <c r="A50" s="171"/>
      <c r="B50" s="168" t="s">
        <v>620</v>
      </c>
      <c r="C50" s="172" t="s">
        <v>668</v>
      </c>
      <c r="D50" s="168" t="s">
        <v>669</v>
      </c>
      <c r="E50" s="168" t="s">
        <v>603</v>
      </c>
      <c r="F50" s="169">
        <v>5</v>
      </c>
      <c r="G50" s="170"/>
      <c r="H50" s="170"/>
      <c r="I50" s="170">
        <f t="shared" si="4"/>
        <v>0</v>
      </c>
      <c r="J50" s="168">
        <f t="shared" si="5"/>
        <v>10.9</v>
      </c>
      <c r="K50" s="1">
        <f t="shared" si="6"/>
        <v>0</v>
      </c>
      <c r="L50" s="1">
        <f t="shared" si="7"/>
        <v>0</v>
      </c>
      <c r="M50" s="1"/>
      <c r="N50" s="1">
        <v>2.1800000000000002</v>
      </c>
      <c r="O50" s="1"/>
      <c r="P50" s="167"/>
      <c r="Q50" s="173"/>
      <c r="R50" s="173"/>
      <c r="S50" s="167"/>
      <c r="Z50">
        <v>0</v>
      </c>
    </row>
    <row r="51" spans="1:26" ht="24.95" customHeight="1" x14ac:dyDescent="0.25">
      <c r="A51" s="171"/>
      <c r="B51" s="168" t="s">
        <v>620</v>
      </c>
      <c r="C51" s="172" t="s">
        <v>670</v>
      </c>
      <c r="D51" s="168" t="s">
        <v>671</v>
      </c>
      <c r="E51" s="168" t="s">
        <v>603</v>
      </c>
      <c r="F51" s="169">
        <v>3</v>
      </c>
      <c r="G51" s="170"/>
      <c r="H51" s="170"/>
      <c r="I51" s="170">
        <f t="shared" si="4"/>
        <v>0</v>
      </c>
      <c r="J51" s="168">
        <f t="shared" si="5"/>
        <v>14.64</v>
      </c>
      <c r="K51" s="1">
        <f t="shared" si="6"/>
        <v>0</v>
      </c>
      <c r="L51" s="1">
        <f t="shared" si="7"/>
        <v>0</v>
      </c>
      <c r="M51" s="1"/>
      <c r="N51" s="1">
        <v>4.88</v>
      </c>
      <c r="O51" s="1"/>
      <c r="P51" s="167"/>
      <c r="Q51" s="173"/>
      <c r="R51" s="173"/>
      <c r="S51" s="167"/>
      <c r="Z51">
        <v>0</v>
      </c>
    </row>
    <row r="52" spans="1:26" ht="24.95" customHeight="1" x14ac:dyDescent="0.25">
      <c r="A52" s="171"/>
      <c r="B52" s="168" t="s">
        <v>608</v>
      </c>
      <c r="C52" s="172" t="s">
        <v>672</v>
      </c>
      <c r="D52" s="168" t="s">
        <v>1154</v>
      </c>
      <c r="E52" s="168" t="s">
        <v>603</v>
      </c>
      <c r="F52" s="169">
        <v>3</v>
      </c>
      <c r="G52" s="170"/>
      <c r="H52" s="170"/>
      <c r="I52" s="170">
        <f t="shared" si="4"/>
        <v>0</v>
      </c>
      <c r="J52" s="168">
        <f t="shared" si="5"/>
        <v>67.89</v>
      </c>
      <c r="K52" s="1">
        <f t="shared" si="6"/>
        <v>0</v>
      </c>
      <c r="L52" s="1">
        <f t="shared" si="7"/>
        <v>0</v>
      </c>
      <c r="M52" s="1"/>
      <c r="N52" s="1">
        <v>22.63</v>
      </c>
      <c r="O52" s="1"/>
      <c r="P52" s="167"/>
      <c r="Q52" s="173"/>
      <c r="R52" s="173"/>
      <c r="S52" s="167"/>
      <c r="Z52">
        <v>0</v>
      </c>
    </row>
    <row r="53" spans="1:26" ht="24.95" customHeight="1" x14ac:dyDescent="0.25">
      <c r="A53" s="171"/>
      <c r="B53" s="168" t="s">
        <v>620</v>
      </c>
      <c r="C53" s="172" t="s">
        <v>673</v>
      </c>
      <c r="D53" s="168" t="s">
        <v>674</v>
      </c>
      <c r="E53" s="168" t="s">
        <v>603</v>
      </c>
      <c r="F53" s="169">
        <v>22</v>
      </c>
      <c r="G53" s="170"/>
      <c r="H53" s="170"/>
      <c r="I53" s="170">
        <f t="shared" si="4"/>
        <v>0</v>
      </c>
      <c r="J53" s="168">
        <f t="shared" si="5"/>
        <v>36.96</v>
      </c>
      <c r="K53" s="1">
        <f t="shared" si="6"/>
        <v>0</v>
      </c>
      <c r="L53" s="1">
        <f t="shared" si="7"/>
        <v>0</v>
      </c>
      <c r="M53" s="1"/>
      <c r="N53" s="1">
        <v>1.6800000000000002</v>
      </c>
      <c r="O53" s="1"/>
      <c r="P53" s="167"/>
      <c r="Q53" s="173"/>
      <c r="R53" s="173"/>
      <c r="S53" s="167"/>
      <c r="Z53">
        <v>0</v>
      </c>
    </row>
    <row r="54" spans="1:26" ht="24.95" customHeight="1" x14ac:dyDescent="0.25">
      <c r="A54" s="171"/>
      <c r="B54" s="168" t="s">
        <v>608</v>
      </c>
      <c r="C54" s="172" t="s">
        <v>675</v>
      </c>
      <c r="D54" s="168" t="s">
        <v>1155</v>
      </c>
      <c r="E54" s="168" t="s">
        <v>603</v>
      </c>
      <c r="F54" s="169">
        <v>22</v>
      </c>
      <c r="G54" s="170"/>
      <c r="H54" s="170"/>
      <c r="I54" s="170">
        <f t="shared" si="4"/>
        <v>0</v>
      </c>
      <c r="J54" s="168">
        <f t="shared" si="5"/>
        <v>91.74</v>
      </c>
      <c r="K54" s="1">
        <f t="shared" si="6"/>
        <v>0</v>
      </c>
      <c r="L54" s="1">
        <f t="shared" si="7"/>
        <v>0</v>
      </c>
      <c r="M54" s="1"/>
      <c r="N54" s="1">
        <v>4.17</v>
      </c>
      <c r="O54" s="1"/>
      <c r="P54" s="167"/>
      <c r="Q54" s="173"/>
      <c r="R54" s="173"/>
      <c r="S54" s="167"/>
      <c r="Z54">
        <v>0</v>
      </c>
    </row>
    <row r="55" spans="1:26" ht="24.95" customHeight="1" x14ac:dyDescent="0.25">
      <c r="A55" s="171"/>
      <c r="B55" s="168" t="s">
        <v>620</v>
      </c>
      <c r="C55" s="172" t="s">
        <v>676</v>
      </c>
      <c r="D55" s="168" t="s">
        <v>677</v>
      </c>
      <c r="E55" s="168" t="s">
        <v>603</v>
      </c>
      <c r="F55" s="169">
        <v>3</v>
      </c>
      <c r="G55" s="170"/>
      <c r="H55" s="170"/>
      <c r="I55" s="170">
        <f t="shared" si="4"/>
        <v>0</v>
      </c>
      <c r="J55" s="168">
        <f t="shared" si="5"/>
        <v>5.82</v>
      </c>
      <c r="K55" s="1">
        <f t="shared" si="6"/>
        <v>0</v>
      </c>
      <c r="L55" s="1">
        <f t="shared" si="7"/>
        <v>0</v>
      </c>
      <c r="M55" s="1"/>
      <c r="N55" s="1">
        <v>1.94</v>
      </c>
      <c r="O55" s="1"/>
      <c r="P55" s="167"/>
      <c r="Q55" s="173"/>
      <c r="R55" s="173"/>
      <c r="S55" s="167"/>
      <c r="Z55">
        <v>0</v>
      </c>
    </row>
    <row r="56" spans="1:26" ht="24.95" customHeight="1" x14ac:dyDescent="0.25">
      <c r="A56" s="171"/>
      <c r="B56" s="168" t="s">
        <v>608</v>
      </c>
      <c r="C56" s="172" t="s">
        <v>678</v>
      </c>
      <c r="D56" s="168" t="s">
        <v>1156</v>
      </c>
      <c r="E56" s="168" t="s">
        <v>603</v>
      </c>
      <c r="F56" s="169">
        <v>3</v>
      </c>
      <c r="G56" s="170"/>
      <c r="H56" s="170"/>
      <c r="I56" s="170">
        <f t="shared" ref="I56:I87" si="8">ROUND(F56*(G56+H56),2)</f>
        <v>0</v>
      </c>
      <c r="J56" s="168">
        <f t="shared" ref="J56:J87" si="9">ROUND(F56*(N56),2)</f>
        <v>17.190000000000001</v>
      </c>
      <c r="K56" s="1">
        <f t="shared" ref="K56:K87" si="10">ROUND(F56*(O56),2)</f>
        <v>0</v>
      </c>
      <c r="L56" s="1">
        <f t="shared" si="7"/>
        <v>0</v>
      </c>
      <c r="M56" s="1"/>
      <c r="N56" s="1">
        <v>5.73</v>
      </c>
      <c r="O56" s="1"/>
      <c r="P56" s="167"/>
      <c r="Q56" s="173"/>
      <c r="R56" s="173"/>
      <c r="S56" s="167"/>
      <c r="Z56">
        <v>0</v>
      </c>
    </row>
    <row r="57" spans="1:26" ht="24.95" customHeight="1" x14ac:dyDescent="0.25">
      <c r="A57" s="171"/>
      <c r="B57" s="168" t="s">
        <v>620</v>
      </c>
      <c r="C57" s="172" t="s">
        <v>679</v>
      </c>
      <c r="D57" s="168" t="s">
        <v>680</v>
      </c>
      <c r="E57" s="168" t="s">
        <v>603</v>
      </c>
      <c r="F57" s="169">
        <v>21</v>
      </c>
      <c r="G57" s="170"/>
      <c r="H57" s="170"/>
      <c r="I57" s="170">
        <f t="shared" si="8"/>
        <v>0</v>
      </c>
      <c r="J57" s="168">
        <f t="shared" si="9"/>
        <v>40.32</v>
      </c>
      <c r="K57" s="1">
        <f t="shared" si="10"/>
        <v>0</v>
      </c>
      <c r="L57" s="1">
        <f t="shared" si="7"/>
        <v>0</v>
      </c>
      <c r="M57" s="1"/>
      <c r="N57" s="1">
        <v>1.92</v>
      </c>
      <c r="O57" s="1"/>
      <c r="P57" s="167"/>
      <c r="Q57" s="173"/>
      <c r="R57" s="173"/>
      <c r="S57" s="167"/>
      <c r="Z57">
        <v>0</v>
      </c>
    </row>
    <row r="58" spans="1:26" ht="24.95" customHeight="1" x14ac:dyDescent="0.25">
      <c r="A58" s="171"/>
      <c r="B58" s="168" t="s">
        <v>608</v>
      </c>
      <c r="C58" s="172" t="s">
        <v>681</v>
      </c>
      <c r="D58" s="168" t="s">
        <v>1157</v>
      </c>
      <c r="E58" s="168" t="s">
        <v>603</v>
      </c>
      <c r="F58" s="169">
        <v>21</v>
      </c>
      <c r="G58" s="170"/>
      <c r="H58" s="170"/>
      <c r="I58" s="170">
        <f t="shared" si="8"/>
        <v>0</v>
      </c>
      <c r="J58" s="168">
        <f t="shared" si="9"/>
        <v>94.08</v>
      </c>
      <c r="K58" s="1">
        <f t="shared" si="10"/>
        <v>0</v>
      </c>
      <c r="L58" s="1">
        <f t="shared" si="7"/>
        <v>0</v>
      </c>
      <c r="M58" s="1"/>
      <c r="N58" s="1">
        <v>4.4800000000000004</v>
      </c>
      <c r="O58" s="1"/>
      <c r="P58" s="167"/>
      <c r="Q58" s="173"/>
      <c r="R58" s="173"/>
      <c r="S58" s="167"/>
      <c r="Z58">
        <v>0</v>
      </c>
    </row>
    <row r="59" spans="1:26" ht="24.95" customHeight="1" x14ac:dyDescent="0.25">
      <c r="A59" s="171"/>
      <c r="B59" s="168" t="s">
        <v>620</v>
      </c>
      <c r="C59" s="172" t="s">
        <v>682</v>
      </c>
      <c r="D59" s="168" t="s">
        <v>683</v>
      </c>
      <c r="E59" s="168" t="s">
        <v>603</v>
      </c>
      <c r="F59" s="169">
        <v>5</v>
      </c>
      <c r="G59" s="170"/>
      <c r="H59" s="170"/>
      <c r="I59" s="170">
        <f t="shared" si="8"/>
        <v>0</v>
      </c>
      <c r="J59" s="168">
        <f t="shared" si="9"/>
        <v>20.55</v>
      </c>
      <c r="K59" s="1">
        <f t="shared" si="10"/>
        <v>0</v>
      </c>
      <c r="L59" s="1">
        <f t="shared" si="7"/>
        <v>0</v>
      </c>
      <c r="M59" s="1"/>
      <c r="N59" s="1">
        <v>4.1100000000000003</v>
      </c>
      <c r="O59" s="1"/>
      <c r="P59" s="167"/>
      <c r="Q59" s="173"/>
      <c r="R59" s="173"/>
      <c r="S59" s="167"/>
      <c r="Z59">
        <v>0</v>
      </c>
    </row>
    <row r="60" spans="1:26" ht="24.95" customHeight="1" x14ac:dyDescent="0.25">
      <c r="A60" s="171"/>
      <c r="B60" s="168" t="s">
        <v>608</v>
      </c>
      <c r="C60" s="172" t="s">
        <v>684</v>
      </c>
      <c r="D60" s="168" t="s">
        <v>1158</v>
      </c>
      <c r="E60" s="168" t="s">
        <v>603</v>
      </c>
      <c r="F60" s="169">
        <v>5</v>
      </c>
      <c r="G60" s="170"/>
      <c r="H60" s="170"/>
      <c r="I60" s="170">
        <f t="shared" si="8"/>
        <v>0</v>
      </c>
      <c r="J60" s="168">
        <f t="shared" si="9"/>
        <v>36</v>
      </c>
      <c r="K60" s="1">
        <f t="shared" si="10"/>
        <v>0</v>
      </c>
      <c r="L60" s="1">
        <f t="shared" si="7"/>
        <v>0</v>
      </c>
      <c r="M60" s="1"/>
      <c r="N60" s="1">
        <v>7.2</v>
      </c>
      <c r="O60" s="1"/>
      <c r="P60" s="167"/>
      <c r="Q60" s="173"/>
      <c r="R60" s="173"/>
      <c r="S60" s="167"/>
      <c r="Z60">
        <v>0</v>
      </c>
    </row>
    <row r="61" spans="1:26" ht="24.95" customHeight="1" x14ac:dyDescent="0.25">
      <c r="A61" s="171"/>
      <c r="B61" s="168" t="s">
        <v>620</v>
      </c>
      <c r="C61" s="172" t="s">
        <v>685</v>
      </c>
      <c r="D61" s="168" t="s">
        <v>686</v>
      </c>
      <c r="E61" s="168" t="s">
        <v>603</v>
      </c>
      <c r="F61" s="169">
        <v>2</v>
      </c>
      <c r="G61" s="170"/>
      <c r="H61" s="170"/>
      <c r="I61" s="170">
        <f t="shared" si="8"/>
        <v>0</v>
      </c>
      <c r="J61" s="168">
        <f t="shared" si="9"/>
        <v>4.6399999999999997</v>
      </c>
      <c r="K61" s="1">
        <f t="shared" si="10"/>
        <v>0</v>
      </c>
      <c r="L61" s="1">
        <f t="shared" si="7"/>
        <v>0</v>
      </c>
      <c r="M61" s="1"/>
      <c r="N61" s="1">
        <v>2.3199999999999998</v>
      </c>
      <c r="O61" s="1"/>
      <c r="P61" s="167"/>
      <c r="Q61" s="173"/>
      <c r="R61" s="173"/>
      <c r="S61" s="167"/>
      <c r="Z61">
        <v>0</v>
      </c>
    </row>
    <row r="62" spans="1:26" ht="24.95" customHeight="1" x14ac:dyDescent="0.25">
      <c r="A62" s="171"/>
      <c r="B62" s="168" t="s">
        <v>608</v>
      </c>
      <c r="C62" s="172" t="s">
        <v>687</v>
      </c>
      <c r="D62" s="168" t="s">
        <v>1159</v>
      </c>
      <c r="E62" s="168" t="s">
        <v>603</v>
      </c>
      <c r="F62" s="169">
        <v>2</v>
      </c>
      <c r="G62" s="170"/>
      <c r="H62" s="170"/>
      <c r="I62" s="170">
        <f t="shared" si="8"/>
        <v>0</v>
      </c>
      <c r="J62" s="168">
        <f t="shared" si="9"/>
        <v>13.84</v>
      </c>
      <c r="K62" s="1">
        <f t="shared" si="10"/>
        <v>0</v>
      </c>
      <c r="L62" s="1">
        <f t="shared" si="7"/>
        <v>0</v>
      </c>
      <c r="M62" s="1"/>
      <c r="N62" s="1">
        <v>6.92</v>
      </c>
      <c r="O62" s="1"/>
      <c r="P62" s="167"/>
      <c r="Q62" s="173"/>
      <c r="R62" s="173"/>
      <c r="S62" s="167"/>
      <c r="Z62">
        <v>0</v>
      </c>
    </row>
    <row r="63" spans="1:26" ht="24.95" customHeight="1" x14ac:dyDescent="0.25">
      <c r="A63" s="171"/>
      <c r="B63" s="168" t="s">
        <v>608</v>
      </c>
      <c r="C63" s="172" t="s">
        <v>688</v>
      </c>
      <c r="D63" s="168" t="s">
        <v>1160</v>
      </c>
      <c r="E63" s="168" t="s">
        <v>603</v>
      </c>
      <c r="F63" s="169">
        <v>53</v>
      </c>
      <c r="G63" s="170"/>
      <c r="H63" s="170"/>
      <c r="I63" s="170">
        <f t="shared" si="8"/>
        <v>0</v>
      </c>
      <c r="J63" s="168">
        <f t="shared" si="9"/>
        <v>45.58</v>
      </c>
      <c r="K63" s="1">
        <f t="shared" si="10"/>
        <v>0</v>
      </c>
      <c r="L63" s="1">
        <f t="shared" si="7"/>
        <v>0</v>
      </c>
      <c r="M63" s="1"/>
      <c r="N63" s="1">
        <v>0.86</v>
      </c>
      <c r="O63" s="1"/>
      <c r="P63" s="167"/>
      <c r="Q63" s="173"/>
      <c r="R63" s="173"/>
      <c r="S63" s="167"/>
      <c r="Z63">
        <v>0</v>
      </c>
    </row>
    <row r="64" spans="1:26" ht="24.95" customHeight="1" x14ac:dyDescent="0.25">
      <c r="A64" s="171"/>
      <c r="B64" s="168" t="s">
        <v>620</v>
      </c>
      <c r="C64" s="172" t="s">
        <v>689</v>
      </c>
      <c r="D64" s="168" t="s">
        <v>690</v>
      </c>
      <c r="E64" s="168" t="s">
        <v>603</v>
      </c>
      <c r="F64" s="169">
        <v>185</v>
      </c>
      <c r="G64" s="170"/>
      <c r="H64" s="170"/>
      <c r="I64" s="170">
        <f t="shared" si="8"/>
        <v>0</v>
      </c>
      <c r="J64" s="168">
        <f t="shared" si="9"/>
        <v>617.9</v>
      </c>
      <c r="K64" s="1">
        <f t="shared" si="10"/>
        <v>0</v>
      </c>
      <c r="L64" s="1">
        <f t="shared" si="7"/>
        <v>0</v>
      </c>
      <c r="M64" s="1"/>
      <c r="N64" s="1">
        <v>3.34</v>
      </c>
      <c r="O64" s="1"/>
      <c r="P64" s="167"/>
      <c r="Q64" s="173"/>
      <c r="R64" s="173"/>
      <c r="S64" s="167"/>
      <c r="Z64">
        <v>0</v>
      </c>
    </row>
    <row r="65" spans="1:26" ht="24.95" customHeight="1" x14ac:dyDescent="0.25">
      <c r="A65" s="171"/>
      <c r="B65" s="168" t="s">
        <v>608</v>
      </c>
      <c r="C65" s="172" t="s">
        <v>691</v>
      </c>
      <c r="D65" s="168" t="s">
        <v>1161</v>
      </c>
      <c r="E65" s="168" t="s">
        <v>603</v>
      </c>
      <c r="F65" s="169">
        <v>185</v>
      </c>
      <c r="G65" s="170"/>
      <c r="H65" s="170"/>
      <c r="I65" s="170">
        <f t="shared" si="8"/>
        <v>0</v>
      </c>
      <c r="J65" s="168">
        <f t="shared" si="9"/>
        <v>728.9</v>
      </c>
      <c r="K65" s="1">
        <f t="shared" si="10"/>
        <v>0</v>
      </c>
      <c r="L65" s="1">
        <f t="shared" si="7"/>
        <v>0</v>
      </c>
      <c r="M65" s="1"/>
      <c r="N65" s="1">
        <v>3.94</v>
      </c>
      <c r="O65" s="1"/>
      <c r="P65" s="167"/>
      <c r="Q65" s="173"/>
      <c r="R65" s="173"/>
      <c r="S65" s="167"/>
      <c r="Z65">
        <v>0</v>
      </c>
    </row>
    <row r="66" spans="1:26" ht="24.95" customHeight="1" x14ac:dyDescent="0.25">
      <c r="A66" s="171"/>
      <c r="B66" s="168" t="s">
        <v>608</v>
      </c>
      <c r="C66" s="172" t="s">
        <v>688</v>
      </c>
      <c r="D66" s="168" t="s">
        <v>1160</v>
      </c>
      <c r="E66" s="168" t="s">
        <v>603</v>
      </c>
      <c r="F66" s="169">
        <v>27</v>
      </c>
      <c r="G66" s="170"/>
      <c r="H66" s="170"/>
      <c r="I66" s="170">
        <f t="shared" si="8"/>
        <v>0</v>
      </c>
      <c r="J66" s="168">
        <f t="shared" si="9"/>
        <v>23.22</v>
      </c>
      <c r="K66" s="1">
        <f t="shared" si="10"/>
        <v>0</v>
      </c>
      <c r="L66" s="1">
        <f t="shared" si="7"/>
        <v>0</v>
      </c>
      <c r="M66" s="1"/>
      <c r="N66" s="1">
        <v>0.86</v>
      </c>
      <c r="O66" s="1"/>
      <c r="P66" s="167"/>
      <c r="Q66" s="173"/>
      <c r="R66" s="173"/>
      <c r="S66" s="167"/>
      <c r="Z66">
        <v>0</v>
      </c>
    </row>
    <row r="67" spans="1:26" ht="24.95" customHeight="1" x14ac:dyDescent="0.25">
      <c r="A67" s="171"/>
      <c r="B67" s="168" t="s">
        <v>608</v>
      </c>
      <c r="C67" s="172" t="s">
        <v>692</v>
      </c>
      <c r="D67" s="168" t="s">
        <v>1162</v>
      </c>
      <c r="E67" s="168" t="s">
        <v>603</v>
      </c>
      <c r="F67" s="169">
        <v>79</v>
      </c>
      <c r="G67" s="170"/>
      <c r="H67" s="170"/>
      <c r="I67" s="170">
        <f t="shared" si="8"/>
        <v>0</v>
      </c>
      <c r="J67" s="168">
        <f t="shared" si="9"/>
        <v>140.62</v>
      </c>
      <c r="K67" s="1">
        <f t="shared" si="10"/>
        <v>0</v>
      </c>
      <c r="L67" s="1">
        <f t="shared" si="7"/>
        <v>0</v>
      </c>
      <c r="M67" s="1"/>
      <c r="N67" s="1">
        <v>1.78</v>
      </c>
      <c r="O67" s="1"/>
      <c r="P67" s="167"/>
      <c r="Q67" s="173"/>
      <c r="R67" s="173"/>
      <c r="S67" s="167"/>
      <c r="Z67">
        <v>0</v>
      </c>
    </row>
    <row r="68" spans="1:26" ht="24.95" customHeight="1" x14ac:dyDescent="0.25">
      <c r="A68" s="171"/>
      <c r="B68" s="168" t="s">
        <v>608</v>
      </c>
      <c r="C68" s="172" t="s">
        <v>693</v>
      </c>
      <c r="D68" s="168" t="s">
        <v>694</v>
      </c>
      <c r="E68" s="168" t="s">
        <v>603</v>
      </c>
      <c r="F68" s="169">
        <v>1</v>
      </c>
      <c r="G68" s="170"/>
      <c r="H68" s="170"/>
      <c r="I68" s="170">
        <f t="shared" si="8"/>
        <v>0</v>
      </c>
      <c r="J68" s="168">
        <f t="shared" si="9"/>
        <v>3.86</v>
      </c>
      <c r="K68" s="1">
        <f t="shared" si="10"/>
        <v>0</v>
      </c>
      <c r="L68" s="1">
        <f t="shared" si="7"/>
        <v>0</v>
      </c>
      <c r="M68" s="1"/>
      <c r="N68" s="1">
        <v>3.86</v>
      </c>
      <c r="O68" s="1"/>
      <c r="P68" s="167"/>
      <c r="Q68" s="173"/>
      <c r="R68" s="173"/>
      <c r="S68" s="167"/>
      <c r="Z68">
        <v>0</v>
      </c>
    </row>
    <row r="69" spans="1:26" ht="24.95" customHeight="1" x14ac:dyDescent="0.25">
      <c r="A69" s="171"/>
      <c r="B69" s="168" t="s">
        <v>623</v>
      </c>
      <c r="C69" s="172" t="s">
        <v>695</v>
      </c>
      <c r="D69" s="168" t="s">
        <v>696</v>
      </c>
      <c r="E69" s="168" t="s">
        <v>603</v>
      </c>
      <c r="F69" s="169">
        <v>1</v>
      </c>
      <c r="G69" s="170"/>
      <c r="H69" s="170"/>
      <c r="I69" s="170">
        <f t="shared" si="8"/>
        <v>0</v>
      </c>
      <c r="J69" s="168">
        <f t="shared" si="9"/>
        <v>5.43</v>
      </c>
      <c r="K69" s="1">
        <f t="shared" si="10"/>
        <v>0</v>
      </c>
      <c r="L69" s="1"/>
      <c r="M69" s="1">
        <f>ROUND(F69*(H69),2)</f>
        <v>0</v>
      </c>
      <c r="N69" s="1">
        <v>5.43</v>
      </c>
      <c r="O69" s="1"/>
      <c r="P69" s="167"/>
      <c r="Q69" s="173"/>
      <c r="R69" s="173"/>
      <c r="S69" s="167"/>
      <c r="Z69">
        <v>0</v>
      </c>
    </row>
    <row r="70" spans="1:26" ht="24.95" customHeight="1" x14ac:dyDescent="0.25">
      <c r="A70" s="171"/>
      <c r="B70" s="168" t="s">
        <v>620</v>
      </c>
      <c r="C70" s="172" t="s">
        <v>697</v>
      </c>
      <c r="D70" s="168" t="s">
        <v>698</v>
      </c>
      <c r="E70" s="168" t="s">
        <v>603</v>
      </c>
      <c r="F70" s="169">
        <v>191</v>
      </c>
      <c r="G70" s="170"/>
      <c r="H70" s="170"/>
      <c r="I70" s="170">
        <f t="shared" si="8"/>
        <v>0</v>
      </c>
      <c r="J70" s="168">
        <f t="shared" si="9"/>
        <v>693.33</v>
      </c>
      <c r="K70" s="1">
        <f t="shared" si="10"/>
        <v>0</v>
      </c>
      <c r="L70" s="1">
        <f t="shared" ref="L70:L112" si="11">ROUND(F70*(G70),2)</f>
        <v>0</v>
      </c>
      <c r="M70" s="1"/>
      <c r="N70" s="1">
        <v>3.63</v>
      </c>
      <c r="O70" s="1"/>
      <c r="P70" s="167"/>
      <c r="Q70" s="173"/>
      <c r="R70" s="173"/>
      <c r="S70" s="167"/>
      <c r="Z70">
        <v>0</v>
      </c>
    </row>
    <row r="71" spans="1:26" ht="35.1" customHeight="1" x14ac:dyDescent="0.25">
      <c r="A71" s="171"/>
      <c r="B71" s="168" t="s">
        <v>608</v>
      </c>
      <c r="C71" s="172" t="s">
        <v>699</v>
      </c>
      <c r="D71" s="168" t="s">
        <v>700</v>
      </c>
      <c r="E71" s="168" t="s">
        <v>603</v>
      </c>
      <c r="F71" s="169">
        <v>59</v>
      </c>
      <c r="G71" s="170"/>
      <c r="H71" s="170"/>
      <c r="I71" s="170">
        <f t="shared" si="8"/>
        <v>0</v>
      </c>
      <c r="J71" s="168">
        <f t="shared" si="9"/>
        <v>7884.17</v>
      </c>
      <c r="K71" s="1">
        <f t="shared" si="10"/>
        <v>0</v>
      </c>
      <c r="L71" s="1">
        <f t="shared" si="11"/>
        <v>0</v>
      </c>
      <c r="M71" s="1"/>
      <c r="N71" s="1">
        <v>133.63</v>
      </c>
      <c r="O71" s="1"/>
      <c r="P71" s="167"/>
      <c r="Q71" s="173"/>
      <c r="R71" s="173"/>
      <c r="S71" s="167"/>
      <c r="Z71">
        <v>0</v>
      </c>
    </row>
    <row r="72" spans="1:26" ht="35.1" customHeight="1" x14ac:dyDescent="0.25">
      <c r="A72" s="171"/>
      <c r="B72" s="168" t="s">
        <v>608</v>
      </c>
      <c r="C72" s="172" t="s">
        <v>701</v>
      </c>
      <c r="D72" s="168" t="s">
        <v>702</v>
      </c>
      <c r="E72" s="168" t="s">
        <v>603</v>
      </c>
      <c r="F72" s="169">
        <v>60</v>
      </c>
      <c r="G72" s="170"/>
      <c r="H72" s="170"/>
      <c r="I72" s="170">
        <f t="shared" si="8"/>
        <v>0</v>
      </c>
      <c r="J72" s="168">
        <f t="shared" si="9"/>
        <v>2757</v>
      </c>
      <c r="K72" s="1">
        <f t="shared" si="10"/>
        <v>0</v>
      </c>
      <c r="L72" s="1">
        <f t="shared" si="11"/>
        <v>0</v>
      </c>
      <c r="M72" s="1"/>
      <c r="N72" s="1">
        <v>45.95</v>
      </c>
      <c r="O72" s="1"/>
      <c r="P72" s="167"/>
      <c r="Q72" s="173"/>
      <c r="R72" s="173"/>
      <c r="S72" s="167"/>
      <c r="Z72">
        <v>0</v>
      </c>
    </row>
    <row r="73" spans="1:26" ht="35.1" customHeight="1" x14ac:dyDescent="0.25">
      <c r="A73" s="171"/>
      <c r="B73" s="168" t="s">
        <v>608</v>
      </c>
      <c r="C73" s="172" t="s">
        <v>703</v>
      </c>
      <c r="D73" s="168" t="s">
        <v>704</v>
      </c>
      <c r="E73" s="168" t="s">
        <v>603</v>
      </c>
      <c r="F73" s="169">
        <v>10</v>
      </c>
      <c r="G73" s="170"/>
      <c r="H73" s="170"/>
      <c r="I73" s="170">
        <f t="shared" si="8"/>
        <v>0</v>
      </c>
      <c r="J73" s="168">
        <f t="shared" si="9"/>
        <v>1283.3</v>
      </c>
      <c r="K73" s="1">
        <f t="shared" si="10"/>
        <v>0</v>
      </c>
      <c r="L73" s="1">
        <f t="shared" si="11"/>
        <v>0</v>
      </c>
      <c r="M73" s="1"/>
      <c r="N73" s="1">
        <v>128.33000000000001</v>
      </c>
      <c r="O73" s="1"/>
      <c r="P73" s="167"/>
      <c r="Q73" s="173"/>
      <c r="R73" s="173"/>
      <c r="S73" s="167"/>
      <c r="Z73">
        <v>0</v>
      </c>
    </row>
    <row r="74" spans="1:26" ht="35.1" customHeight="1" x14ac:dyDescent="0.25">
      <c r="A74" s="171"/>
      <c r="B74" s="168" t="s">
        <v>608</v>
      </c>
      <c r="C74" s="172" t="s">
        <v>705</v>
      </c>
      <c r="D74" s="168" t="s">
        <v>706</v>
      </c>
      <c r="E74" s="168" t="s">
        <v>603</v>
      </c>
      <c r="F74" s="169">
        <v>44</v>
      </c>
      <c r="G74" s="170"/>
      <c r="H74" s="170"/>
      <c r="I74" s="170">
        <f t="shared" si="8"/>
        <v>0</v>
      </c>
      <c r="J74" s="168">
        <f t="shared" si="9"/>
        <v>5980.92</v>
      </c>
      <c r="K74" s="1">
        <f t="shared" si="10"/>
        <v>0</v>
      </c>
      <c r="L74" s="1">
        <f t="shared" si="11"/>
        <v>0</v>
      </c>
      <c r="M74" s="1"/>
      <c r="N74" s="1">
        <v>135.93</v>
      </c>
      <c r="O74" s="1"/>
      <c r="P74" s="167"/>
      <c r="Q74" s="173"/>
      <c r="R74" s="173"/>
      <c r="S74" s="167"/>
      <c r="Z74">
        <v>0</v>
      </c>
    </row>
    <row r="75" spans="1:26" ht="35.1" customHeight="1" x14ac:dyDescent="0.25">
      <c r="A75" s="171"/>
      <c r="B75" s="168" t="s">
        <v>608</v>
      </c>
      <c r="C75" s="172" t="s">
        <v>707</v>
      </c>
      <c r="D75" s="168" t="s">
        <v>708</v>
      </c>
      <c r="E75" s="168" t="s">
        <v>603</v>
      </c>
      <c r="F75" s="169">
        <v>2</v>
      </c>
      <c r="G75" s="170"/>
      <c r="H75" s="170"/>
      <c r="I75" s="170">
        <f t="shared" si="8"/>
        <v>0</v>
      </c>
      <c r="J75" s="168">
        <f t="shared" si="9"/>
        <v>151.86000000000001</v>
      </c>
      <c r="K75" s="1">
        <f t="shared" si="10"/>
        <v>0</v>
      </c>
      <c r="L75" s="1">
        <f t="shared" si="11"/>
        <v>0</v>
      </c>
      <c r="M75" s="1"/>
      <c r="N75" s="1">
        <v>75.930000000000007</v>
      </c>
      <c r="O75" s="1"/>
      <c r="P75" s="167"/>
      <c r="Q75" s="173"/>
      <c r="R75" s="173"/>
      <c r="S75" s="167"/>
      <c r="Z75">
        <v>0</v>
      </c>
    </row>
    <row r="76" spans="1:26" ht="35.1" customHeight="1" x14ac:dyDescent="0.25">
      <c r="A76" s="171"/>
      <c r="B76" s="168" t="s">
        <v>608</v>
      </c>
      <c r="C76" s="172" t="s">
        <v>709</v>
      </c>
      <c r="D76" s="168" t="s">
        <v>710</v>
      </c>
      <c r="E76" s="168" t="s">
        <v>603</v>
      </c>
      <c r="F76" s="169">
        <v>8</v>
      </c>
      <c r="G76" s="170"/>
      <c r="H76" s="170"/>
      <c r="I76" s="170">
        <f t="shared" si="8"/>
        <v>0</v>
      </c>
      <c r="J76" s="168">
        <f t="shared" si="9"/>
        <v>956.4</v>
      </c>
      <c r="K76" s="1">
        <f t="shared" si="10"/>
        <v>0</v>
      </c>
      <c r="L76" s="1">
        <f t="shared" si="11"/>
        <v>0</v>
      </c>
      <c r="M76" s="1"/>
      <c r="N76" s="1">
        <v>119.55</v>
      </c>
      <c r="O76" s="1"/>
      <c r="P76" s="167"/>
      <c r="Q76" s="173"/>
      <c r="R76" s="173"/>
      <c r="S76" s="167"/>
      <c r="Z76">
        <v>0</v>
      </c>
    </row>
    <row r="77" spans="1:26" ht="24.95" customHeight="1" x14ac:dyDescent="0.25">
      <c r="A77" s="171"/>
      <c r="B77" s="168" t="s">
        <v>608</v>
      </c>
      <c r="C77" s="172" t="s">
        <v>711</v>
      </c>
      <c r="D77" s="168" t="s">
        <v>712</v>
      </c>
      <c r="E77" s="168" t="s">
        <v>603</v>
      </c>
      <c r="F77" s="169">
        <v>8</v>
      </c>
      <c r="G77" s="170"/>
      <c r="H77" s="170"/>
      <c r="I77" s="170">
        <f t="shared" si="8"/>
        <v>0</v>
      </c>
      <c r="J77" s="168">
        <f t="shared" si="9"/>
        <v>559.20000000000005</v>
      </c>
      <c r="K77" s="1">
        <f t="shared" si="10"/>
        <v>0</v>
      </c>
      <c r="L77" s="1">
        <f t="shared" si="11"/>
        <v>0</v>
      </c>
      <c r="M77" s="1"/>
      <c r="N77" s="1">
        <v>69.900000000000006</v>
      </c>
      <c r="O77" s="1"/>
      <c r="P77" s="167"/>
      <c r="Q77" s="173"/>
      <c r="R77" s="173"/>
      <c r="S77" s="167"/>
      <c r="Z77">
        <v>0</v>
      </c>
    </row>
    <row r="78" spans="1:26" ht="24.95" customHeight="1" x14ac:dyDescent="0.25">
      <c r="A78" s="171"/>
      <c r="B78" s="168" t="s">
        <v>608</v>
      </c>
      <c r="C78" s="172" t="s">
        <v>713</v>
      </c>
      <c r="D78" s="168" t="s">
        <v>714</v>
      </c>
      <c r="E78" s="168" t="s">
        <v>603</v>
      </c>
      <c r="F78" s="169">
        <v>13</v>
      </c>
      <c r="G78" s="170"/>
      <c r="H78" s="170"/>
      <c r="I78" s="170">
        <f t="shared" si="8"/>
        <v>0</v>
      </c>
      <c r="J78" s="168">
        <f t="shared" si="9"/>
        <v>63.96</v>
      </c>
      <c r="K78" s="1">
        <f t="shared" si="10"/>
        <v>0</v>
      </c>
      <c r="L78" s="1">
        <f t="shared" si="11"/>
        <v>0</v>
      </c>
      <c r="M78" s="1"/>
      <c r="N78" s="1">
        <v>4.92</v>
      </c>
      <c r="O78" s="1"/>
      <c r="P78" s="167"/>
      <c r="Q78" s="173"/>
      <c r="R78" s="173"/>
      <c r="S78" s="167"/>
      <c r="Z78">
        <v>0</v>
      </c>
    </row>
    <row r="79" spans="1:26" ht="35.1" customHeight="1" x14ac:dyDescent="0.25">
      <c r="A79" s="171"/>
      <c r="B79" s="168" t="s">
        <v>608</v>
      </c>
      <c r="C79" s="172" t="s">
        <v>715</v>
      </c>
      <c r="D79" s="168" t="s">
        <v>716</v>
      </c>
      <c r="E79" s="168" t="s">
        <v>603</v>
      </c>
      <c r="F79" s="169">
        <v>13</v>
      </c>
      <c r="G79" s="170"/>
      <c r="H79" s="170"/>
      <c r="I79" s="170">
        <f t="shared" si="8"/>
        <v>0</v>
      </c>
      <c r="J79" s="168">
        <f t="shared" si="9"/>
        <v>1273.0899999999999</v>
      </c>
      <c r="K79" s="1">
        <f t="shared" si="10"/>
        <v>0</v>
      </c>
      <c r="L79" s="1">
        <f t="shared" si="11"/>
        <v>0</v>
      </c>
      <c r="M79" s="1"/>
      <c r="N79" s="1">
        <v>97.93</v>
      </c>
      <c r="O79" s="1"/>
      <c r="P79" s="167"/>
      <c r="Q79" s="173"/>
      <c r="R79" s="173"/>
      <c r="S79" s="167"/>
      <c r="Z79">
        <v>0</v>
      </c>
    </row>
    <row r="80" spans="1:26" ht="24.95" customHeight="1" x14ac:dyDescent="0.25">
      <c r="A80" s="171"/>
      <c r="B80" s="168" t="s">
        <v>608</v>
      </c>
      <c r="C80" s="172" t="s">
        <v>717</v>
      </c>
      <c r="D80" s="168" t="s">
        <v>718</v>
      </c>
      <c r="E80" s="168" t="s">
        <v>603</v>
      </c>
      <c r="F80" s="169">
        <v>6</v>
      </c>
      <c r="G80" s="170"/>
      <c r="H80" s="170"/>
      <c r="I80" s="170">
        <f t="shared" si="8"/>
        <v>0</v>
      </c>
      <c r="J80" s="168">
        <f t="shared" si="9"/>
        <v>27.24</v>
      </c>
      <c r="K80" s="1">
        <f t="shared" si="10"/>
        <v>0</v>
      </c>
      <c r="L80" s="1">
        <f t="shared" si="11"/>
        <v>0</v>
      </c>
      <c r="M80" s="1"/>
      <c r="N80" s="1">
        <v>4.54</v>
      </c>
      <c r="O80" s="1"/>
      <c r="P80" s="167"/>
      <c r="Q80" s="173"/>
      <c r="R80" s="173"/>
      <c r="S80" s="167"/>
      <c r="Z80">
        <v>0</v>
      </c>
    </row>
    <row r="81" spans="1:26" ht="35.1" customHeight="1" x14ac:dyDescent="0.25">
      <c r="A81" s="171"/>
      <c r="B81" s="168" t="s">
        <v>608</v>
      </c>
      <c r="C81" s="172" t="s">
        <v>719</v>
      </c>
      <c r="D81" s="168" t="s">
        <v>720</v>
      </c>
      <c r="E81" s="168" t="s">
        <v>603</v>
      </c>
      <c r="F81" s="169">
        <v>6</v>
      </c>
      <c r="G81" s="170"/>
      <c r="H81" s="170"/>
      <c r="I81" s="170">
        <f t="shared" si="8"/>
        <v>0</v>
      </c>
      <c r="J81" s="168">
        <f t="shared" si="9"/>
        <v>455.58</v>
      </c>
      <c r="K81" s="1">
        <f t="shared" si="10"/>
        <v>0</v>
      </c>
      <c r="L81" s="1">
        <f t="shared" si="11"/>
        <v>0</v>
      </c>
      <c r="M81" s="1"/>
      <c r="N81" s="1">
        <v>75.930000000000007</v>
      </c>
      <c r="O81" s="1"/>
      <c r="P81" s="167"/>
      <c r="Q81" s="173"/>
      <c r="R81" s="173"/>
      <c r="S81" s="167"/>
      <c r="Z81">
        <v>0</v>
      </c>
    </row>
    <row r="82" spans="1:26" ht="24.95" customHeight="1" x14ac:dyDescent="0.25">
      <c r="A82" s="171"/>
      <c r="B82" s="168" t="s">
        <v>608</v>
      </c>
      <c r="C82" s="172" t="s">
        <v>721</v>
      </c>
      <c r="D82" s="168" t="s">
        <v>722</v>
      </c>
      <c r="E82" s="168" t="s">
        <v>603</v>
      </c>
      <c r="F82" s="169">
        <v>4</v>
      </c>
      <c r="G82" s="170"/>
      <c r="H82" s="170"/>
      <c r="I82" s="170">
        <f t="shared" si="8"/>
        <v>0</v>
      </c>
      <c r="J82" s="168">
        <f t="shared" si="9"/>
        <v>34.200000000000003</v>
      </c>
      <c r="K82" s="1">
        <f t="shared" si="10"/>
        <v>0</v>
      </c>
      <c r="L82" s="1">
        <f t="shared" si="11"/>
        <v>0</v>
      </c>
      <c r="M82" s="1"/>
      <c r="N82" s="1">
        <v>8.5500000000000007</v>
      </c>
      <c r="O82" s="1"/>
      <c r="P82" s="167"/>
      <c r="Q82" s="173"/>
      <c r="R82" s="173"/>
      <c r="S82" s="167"/>
      <c r="Z82">
        <v>0</v>
      </c>
    </row>
    <row r="83" spans="1:26" ht="35.1" customHeight="1" x14ac:dyDescent="0.25">
      <c r="A83" s="171"/>
      <c r="B83" s="168" t="s">
        <v>608</v>
      </c>
      <c r="C83" s="172" t="s">
        <v>723</v>
      </c>
      <c r="D83" s="168" t="s">
        <v>724</v>
      </c>
      <c r="E83" s="168" t="s">
        <v>603</v>
      </c>
      <c r="F83" s="169">
        <v>4</v>
      </c>
      <c r="G83" s="170"/>
      <c r="H83" s="170"/>
      <c r="I83" s="170">
        <f t="shared" si="8"/>
        <v>0</v>
      </c>
      <c r="J83" s="168">
        <f t="shared" si="9"/>
        <v>290.27999999999997</v>
      </c>
      <c r="K83" s="1">
        <f t="shared" si="10"/>
        <v>0</v>
      </c>
      <c r="L83" s="1">
        <f t="shared" si="11"/>
        <v>0</v>
      </c>
      <c r="M83" s="1"/>
      <c r="N83" s="1">
        <v>72.569999999999993</v>
      </c>
      <c r="O83" s="1"/>
      <c r="P83" s="167"/>
      <c r="Q83" s="173"/>
      <c r="R83" s="173"/>
      <c r="S83" s="167"/>
      <c r="Z83">
        <v>0</v>
      </c>
    </row>
    <row r="84" spans="1:26" ht="24.95" customHeight="1" x14ac:dyDescent="0.25">
      <c r="A84" s="171"/>
      <c r="B84" s="168" t="s">
        <v>608</v>
      </c>
      <c r="C84" s="172" t="s">
        <v>725</v>
      </c>
      <c r="D84" s="168" t="s">
        <v>726</v>
      </c>
      <c r="E84" s="168" t="s">
        <v>603</v>
      </c>
      <c r="F84" s="169">
        <v>27</v>
      </c>
      <c r="G84" s="170"/>
      <c r="H84" s="170"/>
      <c r="I84" s="170">
        <f t="shared" si="8"/>
        <v>0</v>
      </c>
      <c r="J84" s="168">
        <f t="shared" si="9"/>
        <v>105.03</v>
      </c>
      <c r="K84" s="1">
        <f t="shared" si="10"/>
        <v>0</v>
      </c>
      <c r="L84" s="1">
        <f t="shared" si="11"/>
        <v>0</v>
      </c>
      <c r="M84" s="1"/>
      <c r="N84" s="1">
        <v>3.89</v>
      </c>
      <c r="O84" s="1"/>
      <c r="P84" s="167"/>
      <c r="Q84" s="173"/>
      <c r="R84" s="173"/>
      <c r="S84" s="167"/>
      <c r="Z84">
        <v>0</v>
      </c>
    </row>
    <row r="85" spans="1:26" ht="35.1" customHeight="1" x14ac:dyDescent="0.25">
      <c r="A85" s="171"/>
      <c r="B85" s="168" t="s">
        <v>608</v>
      </c>
      <c r="C85" s="172" t="s">
        <v>727</v>
      </c>
      <c r="D85" s="168" t="s">
        <v>728</v>
      </c>
      <c r="E85" s="168" t="s">
        <v>603</v>
      </c>
      <c r="F85" s="169">
        <v>27</v>
      </c>
      <c r="G85" s="170"/>
      <c r="H85" s="170"/>
      <c r="I85" s="170">
        <f t="shared" si="8"/>
        <v>0</v>
      </c>
      <c r="J85" s="168">
        <f t="shared" si="9"/>
        <v>1657.8</v>
      </c>
      <c r="K85" s="1">
        <f t="shared" si="10"/>
        <v>0</v>
      </c>
      <c r="L85" s="1">
        <f t="shared" si="11"/>
        <v>0</v>
      </c>
      <c r="M85" s="1"/>
      <c r="N85" s="1">
        <v>61.4</v>
      </c>
      <c r="O85" s="1"/>
      <c r="P85" s="167"/>
      <c r="Q85" s="173"/>
      <c r="R85" s="173"/>
      <c r="S85" s="167"/>
      <c r="Z85">
        <v>0</v>
      </c>
    </row>
    <row r="86" spans="1:26" ht="24.95" customHeight="1" x14ac:dyDescent="0.25">
      <c r="A86" s="171"/>
      <c r="B86" s="168" t="s">
        <v>608</v>
      </c>
      <c r="C86" s="172" t="s">
        <v>729</v>
      </c>
      <c r="D86" s="168" t="s">
        <v>730</v>
      </c>
      <c r="E86" s="168" t="s">
        <v>603</v>
      </c>
      <c r="F86" s="169">
        <v>32</v>
      </c>
      <c r="G86" s="170"/>
      <c r="H86" s="170"/>
      <c r="I86" s="170">
        <f t="shared" si="8"/>
        <v>0</v>
      </c>
      <c r="J86" s="168">
        <f t="shared" si="9"/>
        <v>373.12</v>
      </c>
      <c r="K86" s="1">
        <f t="shared" si="10"/>
        <v>0</v>
      </c>
      <c r="L86" s="1">
        <f t="shared" si="11"/>
        <v>0</v>
      </c>
      <c r="M86" s="1"/>
      <c r="N86" s="1">
        <v>11.66</v>
      </c>
      <c r="O86" s="1"/>
      <c r="P86" s="167"/>
      <c r="Q86" s="173"/>
      <c r="R86" s="173"/>
      <c r="S86" s="167"/>
      <c r="Z86">
        <v>0</v>
      </c>
    </row>
    <row r="87" spans="1:26" ht="24.95" customHeight="1" x14ac:dyDescent="0.25">
      <c r="A87" s="171"/>
      <c r="B87" s="168" t="s">
        <v>608</v>
      </c>
      <c r="C87" s="172" t="s">
        <v>731</v>
      </c>
      <c r="D87" s="168" t="s">
        <v>732</v>
      </c>
      <c r="E87" s="168" t="s">
        <v>603</v>
      </c>
      <c r="F87" s="169">
        <v>28</v>
      </c>
      <c r="G87" s="170"/>
      <c r="H87" s="170"/>
      <c r="I87" s="170">
        <f t="shared" si="8"/>
        <v>0</v>
      </c>
      <c r="J87" s="168">
        <f t="shared" si="9"/>
        <v>83.44</v>
      </c>
      <c r="K87" s="1">
        <f t="shared" si="10"/>
        <v>0</v>
      </c>
      <c r="L87" s="1">
        <f t="shared" si="11"/>
        <v>0</v>
      </c>
      <c r="M87" s="1"/>
      <c r="N87" s="1">
        <v>2.98</v>
      </c>
      <c r="O87" s="1"/>
      <c r="P87" s="167"/>
      <c r="Q87" s="173"/>
      <c r="R87" s="173"/>
      <c r="S87" s="167"/>
      <c r="Z87">
        <v>0</v>
      </c>
    </row>
    <row r="88" spans="1:26" ht="24.95" customHeight="1" x14ac:dyDescent="0.25">
      <c r="A88" s="171"/>
      <c r="B88" s="168" t="s">
        <v>608</v>
      </c>
      <c r="C88" s="172" t="s">
        <v>733</v>
      </c>
      <c r="D88" s="168" t="s">
        <v>734</v>
      </c>
      <c r="E88" s="168" t="s">
        <v>603</v>
      </c>
      <c r="F88" s="169">
        <v>2</v>
      </c>
      <c r="G88" s="170"/>
      <c r="H88" s="170"/>
      <c r="I88" s="170">
        <f t="shared" ref="I88:I119" si="12">ROUND(F88*(G88+H88),2)</f>
        <v>0</v>
      </c>
      <c r="J88" s="168">
        <f t="shared" ref="J88:J119" si="13">ROUND(F88*(N88),2)</f>
        <v>251.3</v>
      </c>
      <c r="K88" s="1">
        <f t="shared" ref="K88:K119" si="14">ROUND(F88*(O88),2)</f>
        <v>0</v>
      </c>
      <c r="L88" s="1">
        <f t="shared" si="11"/>
        <v>0</v>
      </c>
      <c r="M88" s="1"/>
      <c r="N88" s="1">
        <v>125.65</v>
      </c>
      <c r="O88" s="1"/>
      <c r="P88" s="167"/>
      <c r="Q88" s="173"/>
      <c r="R88" s="173"/>
      <c r="S88" s="167"/>
      <c r="Z88">
        <v>0</v>
      </c>
    </row>
    <row r="89" spans="1:26" ht="24.95" customHeight="1" x14ac:dyDescent="0.25">
      <c r="A89" s="171"/>
      <c r="B89" s="168" t="s">
        <v>608</v>
      </c>
      <c r="C89" s="172" t="s">
        <v>735</v>
      </c>
      <c r="D89" s="168" t="s">
        <v>736</v>
      </c>
      <c r="E89" s="168" t="s">
        <v>603</v>
      </c>
      <c r="F89" s="169">
        <v>18</v>
      </c>
      <c r="G89" s="170"/>
      <c r="H89" s="170"/>
      <c r="I89" s="170">
        <f t="shared" si="12"/>
        <v>0</v>
      </c>
      <c r="J89" s="168">
        <f t="shared" si="13"/>
        <v>112.5</v>
      </c>
      <c r="K89" s="1">
        <f t="shared" si="14"/>
        <v>0</v>
      </c>
      <c r="L89" s="1">
        <f t="shared" si="11"/>
        <v>0</v>
      </c>
      <c r="M89" s="1"/>
      <c r="N89" s="1">
        <v>6.25</v>
      </c>
      <c r="O89" s="1"/>
      <c r="P89" s="167"/>
      <c r="Q89" s="173"/>
      <c r="R89" s="173"/>
      <c r="S89" s="167"/>
      <c r="Z89">
        <v>0</v>
      </c>
    </row>
    <row r="90" spans="1:26" ht="24.95" customHeight="1" x14ac:dyDescent="0.25">
      <c r="A90" s="171"/>
      <c r="B90" s="168" t="s">
        <v>608</v>
      </c>
      <c r="C90" s="172" t="s">
        <v>737</v>
      </c>
      <c r="D90" s="168" t="s">
        <v>738</v>
      </c>
      <c r="E90" s="168" t="s">
        <v>603</v>
      </c>
      <c r="F90" s="169">
        <v>8</v>
      </c>
      <c r="G90" s="170"/>
      <c r="H90" s="170"/>
      <c r="I90" s="170">
        <f t="shared" si="12"/>
        <v>0</v>
      </c>
      <c r="J90" s="168">
        <f t="shared" si="13"/>
        <v>132.4</v>
      </c>
      <c r="K90" s="1">
        <f t="shared" si="14"/>
        <v>0</v>
      </c>
      <c r="L90" s="1">
        <f t="shared" si="11"/>
        <v>0</v>
      </c>
      <c r="M90" s="1"/>
      <c r="N90" s="1">
        <v>16.55</v>
      </c>
      <c r="O90" s="1"/>
      <c r="P90" s="167"/>
      <c r="Q90" s="173"/>
      <c r="R90" s="173"/>
      <c r="S90" s="167"/>
      <c r="Z90">
        <v>0</v>
      </c>
    </row>
    <row r="91" spans="1:26" ht="35.1" customHeight="1" x14ac:dyDescent="0.25">
      <c r="A91" s="171"/>
      <c r="B91" s="168" t="s">
        <v>608</v>
      </c>
      <c r="C91" s="172" t="s">
        <v>739</v>
      </c>
      <c r="D91" s="168" t="s">
        <v>740</v>
      </c>
      <c r="E91" s="168" t="s">
        <v>603</v>
      </c>
      <c r="F91" s="169">
        <v>15</v>
      </c>
      <c r="G91" s="170"/>
      <c r="H91" s="170"/>
      <c r="I91" s="170">
        <f t="shared" si="12"/>
        <v>0</v>
      </c>
      <c r="J91" s="168">
        <f t="shared" si="13"/>
        <v>458.1</v>
      </c>
      <c r="K91" s="1">
        <f t="shared" si="14"/>
        <v>0</v>
      </c>
      <c r="L91" s="1">
        <f t="shared" si="11"/>
        <v>0</v>
      </c>
      <c r="M91" s="1"/>
      <c r="N91" s="1">
        <v>30.54</v>
      </c>
      <c r="O91" s="1"/>
      <c r="P91" s="167"/>
      <c r="Q91" s="173"/>
      <c r="R91" s="173"/>
      <c r="S91" s="167"/>
      <c r="Z91">
        <v>0</v>
      </c>
    </row>
    <row r="92" spans="1:26" ht="35.1" customHeight="1" x14ac:dyDescent="0.25">
      <c r="A92" s="171"/>
      <c r="B92" s="168" t="s">
        <v>608</v>
      </c>
      <c r="C92" s="172" t="s">
        <v>741</v>
      </c>
      <c r="D92" s="168" t="s">
        <v>742</v>
      </c>
      <c r="E92" s="168" t="s">
        <v>603</v>
      </c>
      <c r="F92" s="169">
        <v>1</v>
      </c>
      <c r="G92" s="170"/>
      <c r="H92" s="170"/>
      <c r="I92" s="170">
        <f t="shared" si="12"/>
        <v>0</v>
      </c>
      <c r="J92" s="168">
        <f t="shared" si="13"/>
        <v>54.23</v>
      </c>
      <c r="K92" s="1">
        <f t="shared" si="14"/>
        <v>0</v>
      </c>
      <c r="L92" s="1">
        <f t="shared" si="11"/>
        <v>0</v>
      </c>
      <c r="M92" s="1"/>
      <c r="N92" s="1">
        <v>54.23</v>
      </c>
      <c r="O92" s="1"/>
      <c r="P92" s="167"/>
      <c r="Q92" s="173"/>
      <c r="R92" s="173"/>
      <c r="S92" s="167"/>
      <c r="Z92">
        <v>0</v>
      </c>
    </row>
    <row r="93" spans="1:26" ht="35.1" customHeight="1" x14ac:dyDescent="0.25">
      <c r="A93" s="171"/>
      <c r="B93" s="168" t="s">
        <v>608</v>
      </c>
      <c r="C93" s="172" t="s">
        <v>743</v>
      </c>
      <c r="D93" s="168" t="s">
        <v>744</v>
      </c>
      <c r="E93" s="168" t="s">
        <v>603</v>
      </c>
      <c r="F93" s="169">
        <v>16</v>
      </c>
      <c r="G93" s="170"/>
      <c r="H93" s="170"/>
      <c r="I93" s="170">
        <f t="shared" si="12"/>
        <v>0</v>
      </c>
      <c r="J93" s="168">
        <f t="shared" si="13"/>
        <v>1940.16</v>
      </c>
      <c r="K93" s="1">
        <f t="shared" si="14"/>
        <v>0</v>
      </c>
      <c r="L93" s="1">
        <f t="shared" si="11"/>
        <v>0</v>
      </c>
      <c r="M93" s="1"/>
      <c r="N93" s="1">
        <v>121.26</v>
      </c>
      <c r="O93" s="1"/>
      <c r="P93" s="167"/>
      <c r="Q93" s="173"/>
      <c r="R93" s="173"/>
      <c r="S93" s="167"/>
      <c r="Z93">
        <v>0</v>
      </c>
    </row>
    <row r="94" spans="1:26" ht="24.95" customHeight="1" x14ac:dyDescent="0.25">
      <c r="A94" s="171"/>
      <c r="B94" s="168" t="s">
        <v>608</v>
      </c>
      <c r="C94" s="172" t="s">
        <v>745</v>
      </c>
      <c r="D94" s="168" t="s">
        <v>746</v>
      </c>
      <c r="E94" s="168" t="s">
        <v>603</v>
      </c>
      <c r="F94" s="169">
        <v>1</v>
      </c>
      <c r="G94" s="170"/>
      <c r="H94" s="170"/>
      <c r="I94" s="170">
        <f t="shared" si="12"/>
        <v>0</v>
      </c>
      <c r="J94" s="168">
        <f t="shared" si="13"/>
        <v>19.510000000000002</v>
      </c>
      <c r="K94" s="1">
        <f t="shared" si="14"/>
        <v>0</v>
      </c>
      <c r="L94" s="1">
        <f t="shared" si="11"/>
        <v>0</v>
      </c>
      <c r="M94" s="1"/>
      <c r="N94" s="1">
        <v>19.510000000000002</v>
      </c>
      <c r="O94" s="1"/>
      <c r="P94" s="167"/>
      <c r="Q94" s="173"/>
      <c r="R94" s="173"/>
      <c r="S94" s="167"/>
      <c r="Z94">
        <v>0</v>
      </c>
    </row>
    <row r="95" spans="1:26" ht="24.95" customHeight="1" x14ac:dyDescent="0.25">
      <c r="A95" s="171"/>
      <c r="B95" s="168" t="s">
        <v>608</v>
      </c>
      <c r="C95" s="172" t="s">
        <v>747</v>
      </c>
      <c r="D95" s="168" t="s">
        <v>748</v>
      </c>
      <c r="E95" s="168" t="s">
        <v>128</v>
      </c>
      <c r="F95" s="169">
        <v>2785</v>
      </c>
      <c r="G95" s="170"/>
      <c r="H95" s="170"/>
      <c r="I95" s="170">
        <f t="shared" si="12"/>
        <v>0</v>
      </c>
      <c r="J95" s="168">
        <f t="shared" si="13"/>
        <v>1865.95</v>
      </c>
      <c r="K95" s="1">
        <f t="shared" si="14"/>
        <v>0</v>
      </c>
      <c r="L95" s="1">
        <f t="shared" si="11"/>
        <v>0</v>
      </c>
      <c r="M95" s="1"/>
      <c r="N95" s="1">
        <v>0.67</v>
      </c>
      <c r="O95" s="1"/>
      <c r="P95" s="167"/>
      <c r="Q95" s="173"/>
      <c r="R95" s="173"/>
      <c r="S95" s="167"/>
      <c r="Z95">
        <v>0</v>
      </c>
    </row>
    <row r="96" spans="1:26" ht="24.95" customHeight="1" x14ac:dyDescent="0.25">
      <c r="A96" s="171"/>
      <c r="B96" s="168" t="s">
        <v>608</v>
      </c>
      <c r="C96" s="172" t="s">
        <v>749</v>
      </c>
      <c r="D96" s="168" t="s">
        <v>750</v>
      </c>
      <c r="E96" s="168" t="s">
        <v>128</v>
      </c>
      <c r="F96" s="169">
        <v>2020</v>
      </c>
      <c r="G96" s="170"/>
      <c r="H96" s="170"/>
      <c r="I96" s="170">
        <f t="shared" si="12"/>
        <v>0</v>
      </c>
      <c r="J96" s="168">
        <f t="shared" si="13"/>
        <v>1272.5999999999999</v>
      </c>
      <c r="K96" s="1">
        <f t="shared" si="14"/>
        <v>0</v>
      </c>
      <c r="L96" s="1">
        <f t="shared" si="11"/>
        <v>0</v>
      </c>
      <c r="M96" s="1"/>
      <c r="N96" s="1">
        <v>0.63</v>
      </c>
      <c r="O96" s="1"/>
      <c r="P96" s="167"/>
      <c r="Q96" s="173"/>
      <c r="R96" s="173"/>
      <c r="S96" s="167"/>
      <c r="Z96">
        <v>0</v>
      </c>
    </row>
    <row r="97" spans="1:26" ht="24.95" customHeight="1" x14ac:dyDescent="0.25">
      <c r="A97" s="171"/>
      <c r="B97" s="168" t="s">
        <v>608</v>
      </c>
      <c r="C97" s="172" t="s">
        <v>751</v>
      </c>
      <c r="D97" s="168" t="s">
        <v>752</v>
      </c>
      <c r="E97" s="168" t="s">
        <v>128</v>
      </c>
      <c r="F97" s="169">
        <v>765</v>
      </c>
      <c r="G97" s="170"/>
      <c r="H97" s="170"/>
      <c r="I97" s="170">
        <f t="shared" si="12"/>
        <v>0</v>
      </c>
      <c r="J97" s="168">
        <f t="shared" si="13"/>
        <v>481.95</v>
      </c>
      <c r="K97" s="1">
        <f t="shared" si="14"/>
        <v>0</v>
      </c>
      <c r="L97" s="1">
        <f t="shared" si="11"/>
        <v>0</v>
      </c>
      <c r="M97" s="1"/>
      <c r="N97" s="1">
        <v>0.63</v>
      </c>
      <c r="O97" s="1"/>
      <c r="P97" s="167"/>
      <c r="Q97" s="173"/>
      <c r="R97" s="173"/>
      <c r="S97" s="167"/>
      <c r="Z97">
        <v>0</v>
      </c>
    </row>
    <row r="98" spans="1:26" ht="24.95" customHeight="1" x14ac:dyDescent="0.25">
      <c r="A98" s="171"/>
      <c r="B98" s="168" t="s">
        <v>608</v>
      </c>
      <c r="C98" s="172" t="s">
        <v>753</v>
      </c>
      <c r="D98" s="168" t="s">
        <v>754</v>
      </c>
      <c r="E98" s="168" t="s">
        <v>128</v>
      </c>
      <c r="F98" s="169">
        <v>1580</v>
      </c>
      <c r="G98" s="170"/>
      <c r="H98" s="170"/>
      <c r="I98" s="170">
        <f t="shared" si="12"/>
        <v>0</v>
      </c>
      <c r="J98" s="168">
        <f t="shared" si="13"/>
        <v>1216.5999999999999</v>
      </c>
      <c r="K98" s="1">
        <f t="shared" si="14"/>
        <v>0</v>
      </c>
      <c r="L98" s="1">
        <f t="shared" si="11"/>
        <v>0</v>
      </c>
      <c r="M98" s="1"/>
      <c r="N98" s="1">
        <v>0.77</v>
      </c>
      <c r="O98" s="1"/>
      <c r="P98" s="167"/>
      <c r="Q98" s="173"/>
      <c r="R98" s="173"/>
      <c r="S98" s="167"/>
      <c r="Z98">
        <v>0</v>
      </c>
    </row>
    <row r="99" spans="1:26" ht="24.95" customHeight="1" x14ac:dyDescent="0.25">
      <c r="A99" s="171"/>
      <c r="B99" s="168" t="s">
        <v>608</v>
      </c>
      <c r="C99" s="172" t="s">
        <v>755</v>
      </c>
      <c r="D99" s="168" t="s">
        <v>756</v>
      </c>
      <c r="E99" s="168" t="s">
        <v>128</v>
      </c>
      <c r="F99" s="169">
        <v>1580</v>
      </c>
      <c r="G99" s="170"/>
      <c r="H99" s="170"/>
      <c r="I99" s="170">
        <f t="shared" si="12"/>
        <v>0</v>
      </c>
      <c r="J99" s="168">
        <f t="shared" si="13"/>
        <v>1406.2</v>
      </c>
      <c r="K99" s="1">
        <f t="shared" si="14"/>
        <v>0</v>
      </c>
      <c r="L99" s="1">
        <f t="shared" si="11"/>
        <v>0</v>
      </c>
      <c r="M99" s="1"/>
      <c r="N99" s="1">
        <v>0.89</v>
      </c>
      <c r="O99" s="1"/>
      <c r="P99" s="167"/>
      <c r="Q99" s="173"/>
      <c r="R99" s="173"/>
      <c r="S99" s="167"/>
      <c r="Z99">
        <v>0</v>
      </c>
    </row>
    <row r="100" spans="1:26" ht="24.95" customHeight="1" x14ac:dyDescent="0.25">
      <c r="A100" s="171"/>
      <c r="B100" s="168" t="s">
        <v>608</v>
      </c>
      <c r="C100" s="172" t="s">
        <v>757</v>
      </c>
      <c r="D100" s="168" t="s">
        <v>758</v>
      </c>
      <c r="E100" s="168" t="s">
        <v>128</v>
      </c>
      <c r="F100" s="169">
        <v>120</v>
      </c>
      <c r="G100" s="170"/>
      <c r="H100" s="170"/>
      <c r="I100" s="170">
        <f t="shared" si="12"/>
        <v>0</v>
      </c>
      <c r="J100" s="168">
        <f t="shared" si="13"/>
        <v>67.2</v>
      </c>
      <c r="K100" s="1">
        <f t="shared" si="14"/>
        <v>0</v>
      </c>
      <c r="L100" s="1">
        <f t="shared" si="11"/>
        <v>0</v>
      </c>
      <c r="M100" s="1"/>
      <c r="N100" s="1">
        <v>0.56000000000000005</v>
      </c>
      <c r="O100" s="1"/>
      <c r="P100" s="167"/>
      <c r="Q100" s="173"/>
      <c r="R100" s="173"/>
      <c r="S100" s="167"/>
      <c r="Z100">
        <v>0</v>
      </c>
    </row>
    <row r="101" spans="1:26" ht="24.95" customHeight="1" x14ac:dyDescent="0.25">
      <c r="A101" s="171"/>
      <c r="B101" s="168" t="s">
        <v>608</v>
      </c>
      <c r="C101" s="172" t="s">
        <v>759</v>
      </c>
      <c r="D101" s="168" t="s">
        <v>760</v>
      </c>
      <c r="E101" s="168" t="s">
        <v>128</v>
      </c>
      <c r="F101" s="169">
        <v>120</v>
      </c>
      <c r="G101" s="170"/>
      <c r="H101" s="170"/>
      <c r="I101" s="170">
        <f t="shared" si="12"/>
        <v>0</v>
      </c>
      <c r="J101" s="168">
        <f t="shared" si="13"/>
        <v>117.6</v>
      </c>
      <c r="K101" s="1">
        <f t="shared" si="14"/>
        <v>0</v>
      </c>
      <c r="L101" s="1">
        <f t="shared" si="11"/>
        <v>0</v>
      </c>
      <c r="M101" s="1"/>
      <c r="N101" s="1">
        <v>0.98</v>
      </c>
      <c r="O101" s="1"/>
      <c r="P101" s="167"/>
      <c r="Q101" s="173"/>
      <c r="R101" s="173"/>
      <c r="S101" s="167"/>
      <c r="Z101">
        <v>0</v>
      </c>
    </row>
    <row r="102" spans="1:26" ht="24.95" customHeight="1" x14ac:dyDescent="0.25">
      <c r="A102" s="171"/>
      <c r="B102" s="168" t="s">
        <v>608</v>
      </c>
      <c r="C102" s="172" t="s">
        <v>761</v>
      </c>
      <c r="D102" s="168" t="s">
        <v>762</v>
      </c>
      <c r="E102" s="168" t="s">
        <v>128</v>
      </c>
      <c r="F102" s="169">
        <v>195</v>
      </c>
      <c r="G102" s="170"/>
      <c r="H102" s="170"/>
      <c r="I102" s="170">
        <f t="shared" si="12"/>
        <v>0</v>
      </c>
      <c r="J102" s="168">
        <f t="shared" si="13"/>
        <v>130.65</v>
      </c>
      <c r="K102" s="1">
        <f t="shared" si="14"/>
        <v>0</v>
      </c>
      <c r="L102" s="1">
        <f t="shared" si="11"/>
        <v>0</v>
      </c>
      <c r="M102" s="1"/>
      <c r="N102" s="1">
        <v>0.67</v>
      </c>
      <c r="O102" s="1"/>
      <c r="P102" s="167"/>
      <c r="Q102" s="173"/>
      <c r="R102" s="173"/>
      <c r="S102" s="167"/>
      <c r="Z102">
        <v>0</v>
      </c>
    </row>
    <row r="103" spans="1:26" ht="24.95" customHeight="1" x14ac:dyDescent="0.25">
      <c r="A103" s="171"/>
      <c r="B103" s="168" t="s">
        <v>608</v>
      </c>
      <c r="C103" s="172" t="s">
        <v>763</v>
      </c>
      <c r="D103" s="168" t="s">
        <v>764</v>
      </c>
      <c r="E103" s="168" t="s">
        <v>128</v>
      </c>
      <c r="F103" s="169">
        <v>195</v>
      </c>
      <c r="G103" s="170"/>
      <c r="H103" s="170"/>
      <c r="I103" s="170">
        <f t="shared" si="12"/>
        <v>0</v>
      </c>
      <c r="J103" s="168">
        <f t="shared" si="13"/>
        <v>454.35</v>
      </c>
      <c r="K103" s="1">
        <f t="shared" si="14"/>
        <v>0</v>
      </c>
      <c r="L103" s="1">
        <f t="shared" si="11"/>
        <v>0</v>
      </c>
      <c r="M103" s="1"/>
      <c r="N103" s="1">
        <v>2.33</v>
      </c>
      <c r="O103" s="1"/>
      <c r="P103" s="167"/>
      <c r="Q103" s="173"/>
      <c r="R103" s="173"/>
      <c r="S103" s="167"/>
      <c r="Z103">
        <v>0</v>
      </c>
    </row>
    <row r="104" spans="1:26" ht="24.95" customHeight="1" x14ac:dyDescent="0.25">
      <c r="A104" s="171"/>
      <c r="B104" s="168" t="s">
        <v>608</v>
      </c>
      <c r="C104" s="172" t="s">
        <v>765</v>
      </c>
      <c r="D104" s="168" t="s">
        <v>766</v>
      </c>
      <c r="E104" s="168" t="s">
        <v>128</v>
      </c>
      <c r="F104" s="169">
        <v>70</v>
      </c>
      <c r="G104" s="170"/>
      <c r="H104" s="170"/>
      <c r="I104" s="170">
        <f t="shared" si="12"/>
        <v>0</v>
      </c>
      <c r="J104" s="168">
        <f t="shared" si="13"/>
        <v>49</v>
      </c>
      <c r="K104" s="1">
        <f t="shared" si="14"/>
        <v>0</v>
      </c>
      <c r="L104" s="1">
        <f t="shared" si="11"/>
        <v>0</v>
      </c>
      <c r="M104" s="1"/>
      <c r="N104" s="1">
        <v>0.7</v>
      </c>
      <c r="O104" s="1"/>
      <c r="P104" s="167"/>
      <c r="Q104" s="173"/>
      <c r="R104" s="173"/>
      <c r="S104" s="167"/>
      <c r="Z104">
        <v>0</v>
      </c>
    </row>
    <row r="105" spans="1:26" ht="24.95" customHeight="1" x14ac:dyDescent="0.25">
      <c r="A105" s="171"/>
      <c r="B105" s="168" t="s">
        <v>608</v>
      </c>
      <c r="C105" s="172" t="s">
        <v>767</v>
      </c>
      <c r="D105" s="168" t="s">
        <v>768</v>
      </c>
      <c r="E105" s="168" t="s">
        <v>128</v>
      </c>
      <c r="F105" s="169">
        <v>70</v>
      </c>
      <c r="G105" s="170"/>
      <c r="H105" s="170"/>
      <c r="I105" s="170">
        <f t="shared" si="12"/>
        <v>0</v>
      </c>
      <c r="J105" s="168">
        <f t="shared" si="13"/>
        <v>325.5</v>
      </c>
      <c r="K105" s="1">
        <f t="shared" si="14"/>
        <v>0</v>
      </c>
      <c r="L105" s="1">
        <f t="shared" si="11"/>
        <v>0</v>
      </c>
      <c r="M105" s="1"/>
      <c r="N105" s="1">
        <v>4.6500000000000004</v>
      </c>
      <c r="O105" s="1"/>
      <c r="P105" s="167"/>
      <c r="Q105" s="173"/>
      <c r="R105" s="173"/>
      <c r="S105" s="167"/>
      <c r="Z105">
        <v>0</v>
      </c>
    </row>
    <row r="106" spans="1:26" ht="24.95" customHeight="1" x14ac:dyDescent="0.25">
      <c r="A106" s="171"/>
      <c r="B106" s="168" t="s">
        <v>620</v>
      </c>
      <c r="C106" s="172" t="s">
        <v>769</v>
      </c>
      <c r="D106" s="168" t="s">
        <v>770</v>
      </c>
      <c r="E106" s="168" t="s">
        <v>128</v>
      </c>
      <c r="F106" s="169">
        <v>100</v>
      </c>
      <c r="G106" s="170"/>
      <c r="H106" s="170"/>
      <c r="I106" s="170">
        <f t="shared" si="12"/>
        <v>0</v>
      </c>
      <c r="J106" s="168">
        <f t="shared" si="13"/>
        <v>64</v>
      </c>
      <c r="K106" s="1">
        <f t="shared" si="14"/>
        <v>0</v>
      </c>
      <c r="L106" s="1">
        <f t="shared" si="11"/>
        <v>0</v>
      </c>
      <c r="M106" s="1"/>
      <c r="N106" s="1">
        <v>0.64</v>
      </c>
      <c r="O106" s="1"/>
      <c r="P106" s="167"/>
      <c r="Q106" s="173"/>
      <c r="R106" s="173"/>
      <c r="S106" s="167"/>
      <c r="Z106">
        <v>0</v>
      </c>
    </row>
    <row r="107" spans="1:26" ht="24.95" customHeight="1" x14ac:dyDescent="0.25">
      <c r="A107" s="171"/>
      <c r="B107" s="168" t="s">
        <v>608</v>
      </c>
      <c r="C107" s="172" t="s">
        <v>771</v>
      </c>
      <c r="D107" s="168" t="s">
        <v>772</v>
      </c>
      <c r="E107" s="168" t="s">
        <v>773</v>
      </c>
      <c r="F107" s="169">
        <v>100</v>
      </c>
      <c r="G107" s="170"/>
      <c r="H107" s="170"/>
      <c r="I107" s="170">
        <f t="shared" si="12"/>
        <v>0</v>
      </c>
      <c r="J107" s="168">
        <f t="shared" si="13"/>
        <v>69</v>
      </c>
      <c r="K107" s="1">
        <f t="shared" si="14"/>
        <v>0</v>
      </c>
      <c r="L107" s="1">
        <f t="shared" si="11"/>
        <v>0</v>
      </c>
      <c r="M107" s="1"/>
      <c r="N107" s="1">
        <v>0.69</v>
      </c>
      <c r="O107" s="1"/>
      <c r="P107" s="167"/>
      <c r="Q107" s="173"/>
      <c r="R107" s="173"/>
      <c r="S107" s="167"/>
      <c r="Z107">
        <v>0</v>
      </c>
    </row>
    <row r="108" spans="1:26" ht="24.95" customHeight="1" x14ac:dyDescent="0.25">
      <c r="A108" s="171"/>
      <c r="B108" s="168" t="s">
        <v>620</v>
      </c>
      <c r="C108" s="172" t="s">
        <v>774</v>
      </c>
      <c r="D108" s="168" t="s">
        <v>775</v>
      </c>
      <c r="E108" s="168" t="s">
        <v>128</v>
      </c>
      <c r="F108" s="169">
        <v>80</v>
      </c>
      <c r="G108" s="170"/>
      <c r="H108" s="170"/>
      <c r="I108" s="170">
        <f t="shared" si="12"/>
        <v>0</v>
      </c>
      <c r="J108" s="168">
        <f t="shared" si="13"/>
        <v>24</v>
      </c>
      <c r="K108" s="1">
        <f t="shared" si="14"/>
        <v>0</v>
      </c>
      <c r="L108" s="1">
        <f t="shared" si="11"/>
        <v>0</v>
      </c>
      <c r="M108" s="1"/>
      <c r="N108" s="1">
        <v>0.3</v>
      </c>
      <c r="O108" s="1"/>
      <c r="P108" s="167"/>
      <c r="Q108" s="173"/>
      <c r="R108" s="173"/>
      <c r="S108" s="167"/>
      <c r="Z108">
        <v>0</v>
      </c>
    </row>
    <row r="109" spans="1:26" ht="24.95" customHeight="1" x14ac:dyDescent="0.25">
      <c r="A109" s="171"/>
      <c r="B109" s="168" t="s">
        <v>608</v>
      </c>
      <c r="C109" s="172" t="s">
        <v>776</v>
      </c>
      <c r="D109" s="168" t="s">
        <v>777</v>
      </c>
      <c r="E109" s="168" t="s">
        <v>778</v>
      </c>
      <c r="F109" s="169">
        <v>80</v>
      </c>
      <c r="G109" s="170"/>
      <c r="H109" s="170"/>
      <c r="I109" s="170">
        <f t="shared" si="12"/>
        <v>0</v>
      </c>
      <c r="J109" s="168">
        <f t="shared" si="13"/>
        <v>89.6</v>
      </c>
      <c r="K109" s="1">
        <f t="shared" si="14"/>
        <v>0</v>
      </c>
      <c r="L109" s="1">
        <f t="shared" si="11"/>
        <v>0</v>
      </c>
      <c r="M109" s="1"/>
      <c r="N109" s="1">
        <v>1.1200000000000001</v>
      </c>
      <c r="O109" s="1"/>
      <c r="P109" s="167"/>
      <c r="Q109" s="173"/>
      <c r="R109" s="173"/>
      <c r="S109" s="167"/>
      <c r="Z109">
        <v>0</v>
      </c>
    </row>
    <row r="110" spans="1:26" ht="24.95" customHeight="1" x14ac:dyDescent="0.25">
      <c r="A110" s="171"/>
      <c r="B110" s="168" t="s">
        <v>608</v>
      </c>
      <c r="C110" s="172" t="s">
        <v>779</v>
      </c>
      <c r="D110" s="168" t="s">
        <v>780</v>
      </c>
      <c r="E110" s="168" t="s">
        <v>128</v>
      </c>
      <c r="F110" s="169">
        <v>50</v>
      </c>
      <c r="G110" s="170"/>
      <c r="H110" s="170"/>
      <c r="I110" s="170">
        <f t="shared" si="12"/>
        <v>0</v>
      </c>
      <c r="J110" s="168">
        <f t="shared" si="13"/>
        <v>31</v>
      </c>
      <c r="K110" s="1">
        <f t="shared" si="14"/>
        <v>0</v>
      </c>
      <c r="L110" s="1">
        <f t="shared" si="11"/>
        <v>0</v>
      </c>
      <c r="M110" s="1"/>
      <c r="N110" s="1">
        <v>0.62</v>
      </c>
      <c r="O110" s="1"/>
      <c r="P110" s="167"/>
      <c r="Q110" s="173"/>
      <c r="R110" s="173"/>
      <c r="S110" s="167"/>
      <c r="Z110">
        <v>0</v>
      </c>
    </row>
    <row r="111" spans="1:26" ht="24.95" customHeight="1" x14ac:dyDescent="0.25">
      <c r="A111" s="171"/>
      <c r="B111" s="168" t="s">
        <v>608</v>
      </c>
      <c r="C111" s="172" t="s">
        <v>781</v>
      </c>
      <c r="D111" s="168" t="s">
        <v>782</v>
      </c>
      <c r="E111" s="168" t="s">
        <v>778</v>
      </c>
      <c r="F111" s="169">
        <v>50</v>
      </c>
      <c r="G111" s="170"/>
      <c r="H111" s="170"/>
      <c r="I111" s="170">
        <f t="shared" si="12"/>
        <v>0</v>
      </c>
      <c r="J111" s="168">
        <f t="shared" si="13"/>
        <v>211</v>
      </c>
      <c r="K111" s="1">
        <f t="shared" si="14"/>
        <v>0</v>
      </c>
      <c r="L111" s="1">
        <f t="shared" si="11"/>
        <v>0</v>
      </c>
      <c r="M111" s="1"/>
      <c r="N111" s="1">
        <v>4.22</v>
      </c>
      <c r="O111" s="1"/>
      <c r="P111" s="167"/>
      <c r="Q111" s="173"/>
      <c r="R111" s="173"/>
      <c r="S111" s="167"/>
      <c r="Z111">
        <v>0</v>
      </c>
    </row>
    <row r="112" spans="1:26" ht="24.95" customHeight="1" x14ac:dyDescent="0.25">
      <c r="A112" s="171"/>
      <c r="B112" s="168" t="s">
        <v>608</v>
      </c>
      <c r="C112" s="172" t="s">
        <v>783</v>
      </c>
      <c r="D112" s="168" t="s">
        <v>784</v>
      </c>
      <c r="E112" s="168" t="s">
        <v>603</v>
      </c>
      <c r="F112" s="169">
        <v>2</v>
      </c>
      <c r="G112" s="170"/>
      <c r="H112" s="170"/>
      <c r="I112" s="170">
        <f t="shared" si="12"/>
        <v>0</v>
      </c>
      <c r="J112" s="168">
        <f t="shared" si="13"/>
        <v>36.68</v>
      </c>
      <c r="K112" s="1">
        <f t="shared" si="14"/>
        <v>0</v>
      </c>
      <c r="L112" s="1">
        <f t="shared" si="11"/>
        <v>0</v>
      </c>
      <c r="M112" s="1"/>
      <c r="N112" s="1">
        <v>18.34</v>
      </c>
      <c r="O112" s="1"/>
      <c r="P112" s="167"/>
      <c r="Q112" s="173"/>
      <c r="R112" s="173"/>
      <c r="S112" s="167"/>
      <c r="Z112">
        <v>0</v>
      </c>
    </row>
    <row r="113" spans="1:26" ht="24.95" customHeight="1" x14ac:dyDescent="0.25">
      <c r="A113" s="171"/>
      <c r="B113" s="168" t="s">
        <v>623</v>
      </c>
      <c r="C113" s="172" t="s">
        <v>785</v>
      </c>
      <c r="D113" s="168" t="s">
        <v>786</v>
      </c>
      <c r="E113" s="168" t="s">
        <v>603</v>
      </c>
      <c r="F113" s="169">
        <v>2</v>
      </c>
      <c r="G113" s="170"/>
      <c r="H113" s="170"/>
      <c r="I113" s="170">
        <f t="shared" si="12"/>
        <v>0</v>
      </c>
      <c r="J113" s="168">
        <f t="shared" si="13"/>
        <v>4.4400000000000004</v>
      </c>
      <c r="K113" s="1">
        <f t="shared" si="14"/>
        <v>0</v>
      </c>
      <c r="L113" s="1"/>
      <c r="M113" s="1">
        <f>ROUND(F113*(H113),2)</f>
        <v>0</v>
      </c>
      <c r="N113" s="1">
        <v>2.2200000000000002</v>
      </c>
      <c r="O113" s="1"/>
      <c r="P113" s="167"/>
      <c r="Q113" s="173"/>
      <c r="R113" s="173"/>
      <c r="S113" s="167"/>
      <c r="Z113">
        <v>0</v>
      </c>
    </row>
    <row r="114" spans="1:26" ht="24.95" customHeight="1" x14ac:dyDescent="0.25">
      <c r="A114" s="171"/>
      <c r="B114" s="168" t="s">
        <v>623</v>
      </c>
      <c r="C114" s="172" t="s">
        <v>787</v>
      </c>
      <c r="D114" s="168" t="s">
        <v>788</v>
      </c>
      <c r="E114" s="168" t="s">
        <v>603</v>
      </c>
      <c r="F114" s="169">
        <v>2</v>
      </c>
      <c r="G114" s="170"/>
      <c r="H114" s="170"/>
      <c r="I114" s="170">
        <f t="shared" si="12"/>
        <v>0</v>
      </c>
      <c r="J114" s="168">
        <f t="shared" si="13"/>
        <v>27.64</v>
      </c>
      <c r="K114" s="1">
        <f t="shared" si="14"/>
        <v>0</v>
      </c>
      <c r="L114" s="1"/>
      <c r="M114" s="1">
        <f>ROUND(F114*(H114),2)</f>
        <v>0</v>
      </c>
      <c r="N114" s="1">
        <v>13.82</v>
      </c>
      <c r="O114" s="1"/>
      <c r="P114" s="167"/>
      <c r="Q114" s="173"/>
      <c r="R114" s="173"/>
      <c r="S114" s="167"/>
      <c r="Z114">
        <v>0</v>
      </c>
    </row>
    <row r="115" spans="1:26" ht="24.95" customHeight="1" x14ac:dyDescent="0.25">
      <c r="A115" s="171"/>
      <c r="B115" s="168" t="s">
        <v>608</v>
      </c>
      <c r="C115" s="172" t="s">
        <v>789</v>
      </c>
      <c r="D115" s="168" t="s">
        <v>790</v>
      </c>
      <c r="E115" s="168" t="s">
        <v>603</v>
      </c>
      <c r="F115" s="169">
        <v>10</v>
      </c>
      <c r="G115" s="170"/>
      <c r="H115" s="170"/>
      <c r="I115" s="170">
        <f t="shared" si="12"/>
        <v>0</v>
      </c>
      <c r="J115" s="168">
        <f t="shared" si="13"/>
        <v>40.4</v>
      </c>
      <c r="K115" s="1">
        <f t="shared" si="14"/>
        <v>0</v>
      </c>
      <c r="L115" s="1">
        <f>ROUND(F115*(G115),2)</f>
        <v>0</v>
      </c>
      <c r="M115" s="1"/>
      <c r="N115" s="1">
        <v>4.04</v>
      </c>
      <c r="O115" s="1"/>
      <c r="P115" s="167"/>
      <c r="Q115" s="173"/>
      <c r="R115" s="173"/>
      <c r="S115" s="167"/>
      <c r="Z115">
        <v>0</v>
      </c>
    </row>
    <row r="116" spans="1:26" ht="24.95" customHeight="1" x14ac:dyDescent="0.25">
      <c r="A116" s="171"/>
      <c r="B116" s="168" t="s">
        <v>608</v>
      </c>
      <c r="C116" s="172" t="s">
        <v>791</v>
      </c>
      <c r="D116" s="168" t="s">
        <v>792</v>
      </c>
      <c r="E116" s="168" t="s">
        <v>603</v>
      </c>
      <c r="F116" s="169">
        <v>10</v>
      </c>
      <c r="G116" s="170"/>
      <c r="H116" s="170"/>
      <c r="I116" s="170">
        <f t="shared" si="12"/>
        <v>0</v>
      </c>
      <c r="J116" s="168">
        <f t="shared" si="13"/>
        <v>3.8</v>
      </c>
      <c r="K116" s="1">
        <f t="shared" si="14"/>
        <v>0</v>
      </c>
      <c r="L116" s="1">
        <f>ROUND(F116*(G116),2)</f>
        <v>0</v>
      </c>
      <c r="M116" s="1"/>
      <c r="N116" s="1">
        <v>0.38</v>
      </c>
      <c r="O116" s="1"/>
      <c r="P116" s="167"/>
      <c r="Q116" s="173"/>
      <c r="R116" s="173"/>
      <c r="S116" s="167"/>
      <c r="Z116">
        <v>0</v>
      </c>
    </row>
    <row r="117" spans="1:26" ht="24.95" customHeight="1" x14ac:dyDescent="0.25">
      <c r="A117" s="171"/>
      <c r="B117" s="168" t="s">
        <v>608</v>
      </c>
      <c r="C117" s="172" t="s">
        <v>793</v>
      </c>
      <c r="D117" s="168" t="s">
        <v>794</v>
      </c>
      <c r="E117" s="168" t="s">
        <v>603</v>
      </c>
      <c r="F117" s="169">
        <v>10</v>
      </c>
      <c r="G117" s="170"/>
      <c r="H117" s="170"/>
      <c r="I117" s="170">
        <f t="shared" si="12"/>
        <v>0</v>
      </c>
      <c r="J117" s="168">
        <f t="shared" si="13"/>
        <v>4.7</v>
      </c>
      <c r="K117" s="1">
        <f t="shared" si="14"/>
        <v>0</v>
      </c>
      <c r="L117" s="1">
        <f>ROUND(F117*(G117),2)</f>
        <v>0</v>
      </c>
      <c r="M117" s="1"/>
      <c r="N117" s="1">
        <v>0.47</v>
      </c>
      <c r="O117" s="1"/>
      <c r="P117" s="167"/>
      <c r="Q117" s="173"/>
      <c r="R117" s="173"/>
      <c r="S117" s="167"/>
      <c r="Z117">
        <v>0</v>
      </c>
    </row>
    <row r="118" spans="1:26" ht="24.95" customHeight="1" x14ac:dyDescent="0.25">
      <c r="A118" s="171"/>
      <c r="B118" s="168" t="s">
        <v>620</v>
      </c>
      <c r="C118" s="172" t="s">
        <v>795</v>
      </c>
      <c r="D118" s="168" t="s">
        <v>796</v>
      </c>
      <c r="E118" s="168" t="s">
        <v>603</v>
      </c>
      <c r="F118" s="169">
        <v>120</v>
      </c>
      <c r="G118" s="170"/>
      <c r="H118" s="170"/>
      <c r="I118" s="170">
        <f t="shared" si="12"/>
        <v>0</v>
      </c>
      <c r="J118" s="168">
        <f t="shared" si="13"/>
        <v>132</v>
      </c>
      <c r="K118" s="1">
        <f t="shared" si="14"/>
        <v>0</v>
      </c>
      <c r="L118" s="1">
        <f>ROUND(F118*(G118),2)</f>
        <v>0</v>
      </c>
      <c r="M118" s="1"/>
      <c r="N118" s="1">
        <v>1.1000000000000001</v>
      </c>
      <c r="O118" s="1"/>
      <c r="P118" s="167"/>
      <c r="Q118" s="173"/>
      <c r="R118" s="173"/>
      <c r="S118" s="167"/>
      <c r="Z118">
        <v>0</v>
      </c>
    </row>
    <row r="119" spans="1:26" ht="24.95" customHeight="1" x14ac:dyDescent="0.25">
      <c r="A119" s="171"/>
      <c r="B119" s="168" t="s">
        <v>557</v>
      </c>
      <c r="C119" s="172" t="s">
        <v>797</v>
      </c>
      <c r="D119" s="168" t="s">
        <v>798</v>
      </c>
      <c r="E119" s="168" t="s">
        <v>603</v>
      </c>
      <c r="F119" s="169">
        <v>120</v>
      </c>
      <c r="G119" s="170"/>
      <c r="H119" s="170"/>
      <c r="I119" s="170">
        <f t="shared" si="12"/>
        <v>0</v>
      </c>
      <c r="J119" s="168">
        <f t="shared" si="13"/>
        <v>3.6</v>
      </c>
      <c r="K119" s="1">
        <f t="shared" si="14"/>
        <v>0</v>
      </c>
      <c r="L119" s="1"/>
      <c r="M119" s="1">
        <f>ROUND(F119*(H119),2)</f>
        <v>0</v>
      </c>
      <c r="N119" s="1">
        <v>0.03</v>
      </c>
      <c r="O119" s="1"/>
      <c r="P119" s="167"/>
      <c r="Q119" s="173"/>
      <c r="R119" s="173"/>
      <c r="S119" s="167"/>
      <c r="Z119">
        <v>0</v>
      </c>
    </row>
    <row r="120" spans="1:26" ht="24.95" customHeight="1" x14ac:dyDescent="0.25">
      <c r="A120" s="171"/>
      <c r="B120" s="168" t="s">
        <v>620</v>
      </c>
      <c r="C120" s="172" t="s">
        <v>799</v>
      </c>
      <c r="D120" s="168" t="s">
        <v>800</v>
      </c>
      <c r="E120" s="168" t="s">
        <v>603</v>
      </c>
      <c r="F120" s="169">
        <v>480</v>
      </c>
      <c r="G120" s="170"/>
      <c r="H120" s="170"/>
      <c r="I120" s="170">
        <f t="shared" ref="I120:I151" si="15">ROUND(F120*(G120+H120),2)</f>
        <v>0</v>
      </c>
      <c r="J120" s="168">
        <f t="shared" ref="J120:J151" si="16">ROUND(F120*(N120),2)</f>
        <v>326.39999999999998</v>
      </c>
      <c r="K120" s="1">
        <f t="shared" ref="K120:K151" si="17">ROUND(F120*(O120),2)</f>
        <v>0</v>
      </c>
      <c r="L120" s="1">
        <f t="shared" ref="L120:L126" si="18">ROUND(F120*(G120),2)</f>
        <v>0</v>
      </c>
      <c r="M120" s="1"/>
      <c r="N120" s="1">
        <v>0.68</v>
      </c>
      <c r="O120" s="1"/>
      <c r="P120" s="167"/>
      <c r="Q120" s="173"/>
      <c r="R120" s="173"/>
      <c r="S120" s="167"/>
      <c r="Z120">
        <v>0</v>
      </c>
    </row>
    <row r="121" spans="1:26" ht="24.95" customHeight="1" x14ac:dyDescent="0.25">
      <c r="A121" s="171"/>
      <c r="B121" s="168" t="s">
        <v>608</v>
      </c>
      <c r="C121" s="172" t="s">
        <v>801</v>
      </c>
      <c r="D121" s="168" t="s">
        <v>802</v>
      </c>
      <c r="E121" s="168" t="s">
        <v>603</v>
      </c>
      <c r="F121" s="169">
        <v>200</v>
      </c>
      <c r="G121" s="170"/>
      <c r="H121" s="170"/>
      <c r="I121" s="170">
        <f t="shared" si="15"/>
        <v>0</v>
      </c>
      <c r="J121" s="168">
        <f t="shared" si="16"/>
        <v>72</v>
      </c>
      <c r="K121" s="1">
        <f t="shared" si="17"/>
        <v>0</v>
      </c>
      <c r="L121" s="1">
        <f t="shared" si="18"/>
        <v>0</v>
      </c>
      <c r="M121" s="1"/>
      <c r="N121" s="1">
        <v>0.36</v>
      </c>
      <c r="O121" s="1"/>
      <c r="P121" s="167"/>
      <c r="Q121" s="173"/>
      <c r="R121" s="173"/>
      <c r="S121" s="167"/>
      <c r="Z121">
        <v>0</v>
      </c>
    </row>
    <row r="122" spans="1:26" ht="24.95" customHeight="1" x14ac:dyDescent="0.25">
      <c r="A122" s="171"/>
      <c r="B122" s="168" t="s">
        <v>608</v>
      </c>
      <c r="C122" s="172" t="s">
        <v>803</v>
      </c>
      <c r="D122" s="168" t="s">
        <v>804</v>
      </c>
      <c r="E122" s="168" t="s">
        <v>603</v>
      </c>
      <c r="F122" s="169">
        <v>150</v>
      </c>
      <c r="G122" s="170"/>
      <c r="H122" s="170"/>
      <c r="I122" s="170">
        <f t="shared" si="15"/>
        <v>0</v>
      </c>
      <c r="J122" s="168">
        <f t="shared" si="16"/>
        <v>90</v>
      </c>
      <c r="K122" s="1">
        <f t="shared" si="17"/>
        <v>0</v>
      </c>
      <c r="L122" s="1">
        <f t="shared" si="18"/>
        <v>0</v>
      </c>
      <c r="M122" s="1"/>
      <c r="N122" s="1">
        <v>0.6</v>
      </c>
      <c r="O122" s="1"/>
      <c r="P122" s="167"/>
      <c r="Q122" s="173"/>
      <c r="R122" s="173"/>
      <c r="S122" s="167"/>
      <c r="Z122">
        <v>0</v>
      </c>
    </row>
    <row r="123" spans="1:26" ht="24.95" customHeight="1" x14ac:dyDescent="0.25">
      <c r="A123" s="171"/>
      <c r="B123" s="168" t="s">
        <v>608</v>
      </c>
      <c r="C123" s="172" t="s">
        <v>805</v>
      </c>
      <c r="D123" s="168" t="s">
        <v>806</v>
      </c>
      <c r="E123" s="168" t="s">
        <v>603</v>
      </c>
      <c r="F123" s="169">
        <v>130</v>
      </c>
      <c r="G123" s="170"/>
      <c r="H123" s="170"/>
      <c r="I123" s="170">
        <f t="shared" si="15"/>
        <v>0</v>
      </c>
      <c r="J123" s="168">
        <f t="shared" si="16"/>
        <v>1190.8</v>
      </c>
      <c r="K123" s="1">
        <f t="shared" si="17"/>
        <v>0</v>
      </c>
      <c r="L123" s="1">
        <f t="shared" si="18"/>
        <v>0</v>
      </c>
      <c r="M123" s="1"/>
      <c r="N123" s="1">
        <v>9.16</v>
      </c>
      <c r="O123" s="1"/>
      <c r="P123" s="167"/>
      <c r="Q123" s="173"/>
      <c r="R123" s="173"/>
      <c r="S123" s="167"/>
      <c r="Z123">
        <v>0</v>
      </c>
    </row>
    <row r="124" spans="1:26" ht="24.95" customHeight="1" x14ac:dyDescent="0.25">
      <c r="A124" s="171"/>
      <c r="B124" s="168" t="s">
        <v>608</v>
      </c>
      <c r="C124" s="172" t="s">
        <v>807</v>
      </c>
      <c r="D124" s="168" t="s">
        <v>808</v>
      </c>
      <c r="E124" s="168" t="s">
        <v>603</v>
      </c>
      <c r="F124" s="169">
        <v>800</v>
      </c>
      <c r="G124" s="170"/>
      <c r="H124" s="170"/>
      <c r="I124" s="170">
        <f t="shared" si="15"/>
        <v>0</v>
      </c>
      <c r="J124" s="168">
        <f t="shared" si="16"/>
        <v>272</v>
      </c>
      <c r="K124" s="1">
        <f t="shared" si="17"/>
        <v>0</v>
      </c>
      <c r="L124" s="1">
        <f t="shared" si="18"/>
        <v>0</v>
      </c>
      <c r="M124" s="1"/>
      <c r="N124" s="1">
        <v>0.34</v>
      </c>
      <c r="O124" s="1"/>
      <c r="P124" s="167"/>
      <c r="Q124" s="173"/>
      <c r="R124" s="173"/>
      <c r="S124" s="167"/>
      <c r="Z124">
        <v>0</v>
      </c>
    </row>
    <row r="125" spans="1:26" ht="24.95" customHeight="1" x14ac:dyDescent="0.25">
      <c r="A125" s="171"/>
      <c r="B125" s="168" t="s">
        <v>608</v>
      </c>
      <c r="C125" s="172" t="s">
        <v>809</v>
      </c>
      <c r="D125" s="168" t="s">
        <v>810</v>
      </c>
      <c r="E125" s="168" t="s">
        <v>603</v>
      </c>
      <c r="F125" s="169">
        <v>800</v>
      </c>
      <c r="G125" s="170"/>
      <c r="H125" s="170"/>
      <c r="I125" s="170">
        <f t="shared" si="15"/>
        <v>0</v>
      </c>
      <c r="J125" s="168">
        <f t="shared" si="16"/>
        <v>64</v>
      </c>
      <c r="K125" s="1">
        <f t="shared" si="17"/>
        <v>0</v>
      </c>
      <c r="L125" s="1">
        <f t="shared" si="18"/>
        <v>0</v>
      </c>
      <c r="M125" s="1"/>
      <c r="N125" s="1">
        <v>0.08</v>
      </c>
      <c r="O125" s="1"/>
      <c r="P125" s="167"/>
      <c r="Q125" s="173"/>
      <c r="R125" s="173"/>
      <c r="S125" s="167"/>
      <c r="Z125">
        <v>0</v>
      </c>
    </row>
    <row r="126" spans="1:26" ht="24.95" customHeight="1" x14ac:dyDescent="0.25">
      <c r="A126" s="171"/>
      <c r="B126" s="168" t="s">
        <v>620</v>
      </c>
      <c r="C126" s="172" t="s">
        <v>811</v>
      </c>
      <c r="D126" s="168" t="s">
        <v>812</v>
      </c>
      <c r="E126" s="168" t="s">
        <v>128</v>
      </c>
      <c r="F126" s="169">
        <v>55</v>
      </c>
      <c r="G126" s="170"/>
      <c r="H126" s="170"/>
      <c r="I126" s="170">
        <f t="shared" si="15"/>
        <v>0</v>
      </c>
      <c r="J126" s="168">
        <f t="shared" si="16"/>
        <v>50.6</v>
      </c>
      <c r="K126" s="1">
        <f t="shared" si="17"/>
        <v>0</v>
      </c>
      <c r="L126" s="1">
        <f t="shared" si="18"/>
        <v>0</v>
      </c>
      <c r="M126" s="1"/>
      <c r="N126" s="1">
        <v>0.92</v>
      </c>
      <c r="O126" s="1"/>
      <c r="P126" s="167"/>
      <c r="Q126" s="173"/>
      <c r="R126" s="173"/>
      <c r="S126" s="167"/>
      <c r="Z126">
        <v>0</v>
      </c>
    </row>
    <row r="127" spans="1:26" ht="24.95" customHeight="1" x14ac:dyDescent="0.25">
      <c r="A127" s="171"/>
      <c r="B127" s="168" t="s">
        <v>623</v>
      </c>
      <c r="C127" s="172" t="s">
        <v>813</v>
      </c>
      <c r="D127" s="168" t="s">
        <v>814</v>
      </c>
      <c r="E127" s="168" t="s">
        <v>399</v>
      </c>
      <c r="F127" s="169">
        <v>34.375</v>
      </c>
      <c r="G127" s="170"/>
      <c r="H127" s="170"/>
      <c r="I127" s="170">
        <f t="shared" si="15"/>
        <v>0</v>
      </c>
      <c r="J127" s="168">
        <f t="shared" si="16"/>
        <v>39.880000000000003</v>
      </c>
      <c r="K127" s="1">
        <f t="shared" si="17"/>
        <v>0</v>
      </c>
      <c r="L127" s="1"/>
      <c r="M127" s="1">
        <f>ROUND(F127*(H127),2)</f>
        <v>0</v>
      </c>
      <c r="N127" s="1">
        <v>1.1599999999999999</v>
      </c>
      <c r="O127" s="1"/>
      <c r="P127" s="167"/>
      <c r="Q127" s="173"/>
      <c r="R127" s="173"/>
      <c r="S127" s="167"/>
      <c r="Z127">
        <v>0</v>
      </c>
    </row>
    <row r="128" spans="1:26" ht="24.95" customHeight="1" x14ac:dyDescent="0.25">
      <c r="A128" s="171"/>
      <c r="B128" s="168" t="s">
        <v>620</v>
      </c>
      <c r="C128" s="172" t="s">
        <v>815</v>
      </c>
      <c r="D128" s="168" t="s">
        <v>816</v>
      </c>
      <c r="E128" s="168" t="s">
        <v>128</v>
      </c>
      <c r="F128" s="169">
        <v>180</v>
      </c>
      <c r="G128" s="170"/>
      <c r="H128" s="170"/>
      <c r="I128" s="170">
        <f t="shared" si="15"/>
        <v>0</v>
      </c>
      <c r="J128" s="168">
        <f t="shared" si="16"/>
        <v>189</v>
      </c>
      <c r="K128" s="1">
        <f t="shared" si="17"/>
        <v>0</v>
      </c>
      <c r="L128" s="1">
        <f>ROUND(F128*(G128),2)</f>
        <v>0</v>
      </c>
      <c r="M128" s="1"/>
      <c r="N128" s="1">
        <v>1.05</v>
      </c>
      <c r="O128" s="1"/>
      <c r="P128" s="167"/>
      <c r="Q128" s="173"/>
      <c r="R128" s="173"/>
      <c r="S128" s="167"/>
      <c r="Z128">
        <v>0</v>
      </c>
    </row>
    <row r="129" spans="1:26" ht="24.95" customHeight="1" x14ac:dyDescent="0.25">
      <c r="A129" s="171"/>
      <c r="B129" s="168" t="s">
        <v>623</v>
      </c>
      <c r="C129" s="172" t="s">
        <v>817</v>
      </c>
      <c r="D129" s="168" t="s">
        <v>818</v>
      </c>
      <c r="E129" s="168" t="s">
        <v>399</v>
      </c>
      <c r="F129" s="169">
        <v>169.56</v>
      </c>
      <c r="G129" s="170"/>
      <c r="H129" s="170"/>
      <c r="I129" s="170">
        <f t="shared" si="15"/>
        <v>0</v>
      </c>
      <c r="J129" s="168">
        <f t="shared" si="16"/>
        <v>196.69</v>
      </c>
      <c r="K129" s="1">
        <f t="shared" si="17"/>
        <v>0</v>
      </c>
      <c r="L129" s="1"/>
      <c r="M129" s="1">
        <f>ROUND(F129*(H129),2)</f>
        <v>0</v>
      </c>
      <c r="N129" s="1">
        <v>1.1599999999999999</v>
      </c>
      <c r="O129" s="1"/>
      <c r="P129" s="167"/>
      <c r="Q129" s="173"/>
      <c r="R129" s="173"/>
      <c r="S129" s="167"/>
      <c r="Z129">
        <v>0</v>
      </c>
    </row>
    <row r="130" spans="1:26" ht="24.95" customHeight="1" x14ac:dyDescent="0.25">
      <c r="A130" s="171"/>
      <c r="B130" s="168" t="s">
        <v>608</v>
      </c>
      <c r="C130" s="172" t="s">
        <v>819</v>
      </c>
      <c r="D130" s="168" t="s">
        <v>820</v>
      </c>
      <c r="E130" s="168" t="s">
        <v>603</v>
      </c>
      <c r="F130" s="169">
        <v>12</v>
      </c>
      <c r="G130" s="170"/>
      <c r="H130" s="170"/>
      <c r="I130" s="170">
        <f t="shared" si="15"/>
        <v>0</v>
      </c>
      <c r="J130" s="168">
        <f t="shared" si="16"/>
        <v>27.24</v>
      </c>
      <c r="K130" s="1">
        <f t="shared" si="17"/>
        <v>0</v>
      </c>
      <c r="L130" s="1">
        <f t="shared" ref="L130:L136" si="19">ROUND(F130*(G130),2)</f>
        <v>0</v>
      </c>
      <c r="M130" s="1"/>
      <c r="N130" s="1">
        <v>2.27</v>
      </c>
      <c r="O130" s="1"/>
      <c r="P130" s="167"/>
      <c r="Q130" s="173"/>
      <c r="R130" s="173"/>
      <c r="S130" s="167"/>
      <c r="Z130">
        <v>0</v>
      </c>
    </row>
    <row r="131" spans="1:26" ht="24.95" customHeight="1" x14ac:dyDescent="0.25">
      <c r="A131" s="171"/>
      <c r="B131" s="168" t="s">
        <v>608</v>
      </c>
      <c r="C131" s="172" t="s">
        <v>821</v>
      </c>
      <c r="D131" s="168" t="s">
        <v>1163</v>
      </c>
      <c r="E131" s="168" t="s">
        <v>603</v>
      </c>
      <c r="F131" s="169">
        <v>1</v>
      </c>
      <c r="G131" s="170"/>
      <c r="H131" s="170"/>
      <c r="I131" s="170">
        <f t="shared" si="15"/>
        <v>0</v>
      </c>
      <c r="J131" s="168">
        <f t="shared" si="16"/>
        <v>0.49</v>
      </c>
      <c r="K131" s="1">
        <f t="shared" si="17"/>
        <v>0</v>
      </c>
      <c r="L131" s="1">
        <f t="shared" si="19"/>
        <v>0</v>
      </c>
      <c r="M131" s="1"/>
      <c r="N131" s="1">
        <v>0.49</v>
      </c>
      <c r="O131" s="1"/>
      <c r="P131" s="167"/>
      <c r="Q131" s="173"/>
      <c r="R131" s="173"/>
      <c r="S131" s="167"/>
      <c r="Z131">
        <v>0</v>
      </c>
    </row>
    <row r="132" spans="1:26" ht="24.95" customHeight="1" x14ac:dyDescent="0.25">
      <c r="A132" s="171"/>
      <c r="B132" s="168" t="s">
        <v>608</v>
      </c>
      <c r="C132" s="172" t="s">
        <v>822</v>
      </c>
      <c r="D132" s="168" t="s">
        <v>1164</v>
      </c>
      <c r="E132" s="168" t="s">
        <v>603</v>
      </c>
      <c r="F132" s="169">
        <v>5</v>
      </c>
      <c r="G132" s="170"/>
      <c r="H132" s="170"/>
      <c r="I132" s="170">
        <f t="shared" si="15"/>
        <v>0</v>
      </c>
      <c r="J132" s="168">
        <f t="shared" si="16"/>
        <v>2.4500000000000002</v>
      </c>
      <c r="K132" s="1">
        <f t="shared" si="17"/>
        <v>0</v>
      </c>
      <c r="L132" s="1">
        <f t="shared" si="19"/>
        <v>0</v>
      </c>
      <c r="M132" s="1"/>
      <c r="N132" s="1">
        <v>0.49</v>
      </c>
      <c r="O132" s="1"/>
      <c r="P132" s="167"/>
      <c r="Q132" s="173"/>
      <c r="R132" s="173"/>
      <c r="S132" s="167"/>
      <c r="Z132">
        <v>0</v>
      </c>
    </row>
    <row r="133" spans="1:26" ht="24.95" customHeight="1" x14ac:dyDescent="0.25">
      <c r="A133" s="171"/>
      <c r="B133" s="168" t="s">
        <v>608</v>
      </c>
      <c r="C133" s="172" t="s">
        <v>823</v>
      </c>
      <c r="D133" s="168" t="s">
        <v>1165</v>
      </c>
      <c r="E133" s="168" t="s">
        <v>603</v>
      </c>
      <c r="F133" s="169">
        <v>2</v>
      </c>
      <c r="G133" s="170"/>
      <c r="H133" s="170"/>
      <c r="I133" s="170">
        <f t="shared" si="15"/>
        <v>0</v>
      </c>
      <c r="J133" s="168">
        <f t="shared" si="16"/>
        <v>0.98</v>
      </c>
      <c r="K133" s="1">
        <f t="shared" si="17"/>
        <v>0</v>
      </c>
      <c r="L133" s="1">
        <f t="shared" si="19"/>
        <v>0</v>
      </c>
      <c r="M133" s="1"/>
      <c r="N133" s="1">
        <v>0.49</v>
      </c>
      <c r="O133" s="1"/>
      <c r="P133" s="167"/>
      <c r="Q133" s="173"/>
      <c r="R133" s="173"/>
      <c r="S133" s="167"/>
      <c r="Z133">
        <v>0</v>
      </c>
    </row>
    <row r="134" spans="1:26" ht="24.95" customHeight="1" x14ac:dyDescent="0.25">
      <c r="A134" s="171"/>
      <c r="B134" s="168" t="s">
        <v>608</v>
      </c>
      <c r="C134" s="172" t="s">
        <v>824</v>
      </c>
      <c r="D134" s="168" t="s">
        <v>1166</v>
      </c>
      <c r="E134" s="168" t="s">
        <v>603</v>
      </c>
      <c r="F134" s="169">
        <v>1</v>
      </c>
      <c r="G134" s="170"/>
      <c r="H134" s="170"/>
      <c r="I134" s="170">
        <f t="shared" si="15"/>
        <v>0</v>
      </c>
      <c r="J134" s="168">
        <f t="shared" si="16"/>
        <v>0.49</v>
      </c>
      <c r="K134" s="1">
        <f t="shared" si="17"/>
        <v>0</v>
      </c>
      <c r="L134" s="1">
        <f t="shared" si="19"/>
        <v>0</v>
      </c>
      <c r="M134" s="1"/>
      <c r="N134" s="1">
        <v>0.49</v>
      </c>
      <c r="O134" s="1"/>
      <c r="P134" s="167"/>
      <c r="Q134" s="173"/>
      <c r="R134" s="173"/>
      <c r="S134" s="167"/>
      <c r="Z134">
        <v>0</v>
      </c>
    </row>
    <row r="135" spans="1:26" ht="24.95" customHeight="1" x14ac:dyDescent="0.25">
      <c r="A135" s="171"/>
      <c r="B135" s="168" t="s">
        <v>608</v>
      </c>
      <c r="C135" s="172" t="s">
        <v>825</v>
      </c>
      <c r="D135" s="168" t="s">
        <v>1167</v>
      </c>
      <c r="E135" s="168" t="s">
        <v>603</v>
      </c>
      <c r="F135" s="169">
        <v>1</v>
      </c>
      <c r="G135" s="170"/>
      <c r="H135" s="170"/>
      <c r="I135" s="170">
        <f t="shared" si="15"/>
        <v>0</v>
      </c>
      <c r="J135" s="168">
        <f t="shared" si="16"/>
        <v>0.49</v>
      </c>
      <c r="K135" s="1">
        <f t="shared" si="17"/>
        <v>0</v>
      </c>
      <c r="L135" s="1">
        <f t="shared" si="19"/>
        <v>0</v>
      </c>
      <c r="M135" s="1"/>
      <c r="N135" s="1">
        <v>0.49</v>
      </c>
      <c r="O135" s="1"/>
      <c r="P135" s="167"/>
      <c r="Q135" s="173"/>
      <c r="R135" s="173"/>
      <c r="S135" s="167"/>
      <c r="Z135">
        <v>0</v>
      </c>
    </row>
    <row r="136" spans="1:26" ht="24.95" customHeight="1" x14ac:dyDescent="0.25">
      <c r="A136" s="171"/>
      <c r="B136" s="168" t="s">
        <v>608</v>
      </c>
      <c r="C136" s="172" t="s">
        <v>826</v>
      </c>
      <c r="D136" s="168" t="s">
        <v>1168</v>
      </c>
      <c r="E136" s="168" t="s">
        <v>603</v>
      </c>
      <c r="F136" s="169">
        <v>1</v>
      </c>
      <c r="G136" s="170"/>
      <c r="H136" s="170"/>
      <c r="I136" s="170">
        <f t="shared" si="15"/>
        <v>0</v>
      </c>
      <c r="J136" s="168">
        <f t="shared" si="16"/>
        <v>0.48</v>
      </c>
      <c r="K136" s="1">
        <f t="shared" si="17"/>
        <v>0</v>
      </c>
      <c r="L136" s="1">
        <f t="shared" si="19"/>
        <v>0</v>
      </c>
      <c r="M136" s="1"/>
      <c r="N136" s="1">
        <v>0.48</v>
      </c>
      <c r="O136" s="1"/>
      <c r="P136" s="167"/>
      <c r="Q136" s="173"/>
      <c r="R136" s="173"/>
      <c r="S136" s="167"/>
      <c r="Z136">
        <v>0</v>
      </c>
    </row>
    <row r="137" spans="1:26" ht="24.95" customHeight="1" x14ac:dyDescent="0.25">
      <c r="A137" s="171"/>
      <c r="B137" s="168" t="s">
        <v>623</v>
      </c>
      <c r="C137" s="172" t="s">
        <v>827</v>
      </c>
      <c r="D137" s="168" t="s">
        <v>1169</v>
      </c>
      <c r="E137" s="168" t="s">
        <v>603</v>
      </c>
      <c r="F137" s="169">
        <v>2</v>
      </c>
      <c r="G137" s="170"/>
      <c r="H137" s="170"/>
      <c r="I137" s="170">
        <f t="shared" si="15"/>
        <v>0</v>
      </c>
      <c r="J137" s="168">
        <f t="shared" si="16"/>
        <v>0.96</v>
      </c>
      <c r="K137" s="1">
        <f t="shared" si="17"/>
        <v>0</v>
      </c>
      <c r="L137" s="1"/>
      <c r="M137" s="1">
        <f>ROUND(F137*(H137),2)</f>
        <v>0</v>
      </c>
      <c r="N137" s="1">
        <v>0.48</v>
      </c>
      <c r="O137" s="1"/>
      <c r="P137" s="167"/>
      <c r="Q137" s="173"/>
      <c r="R137" s="173"/>
      <c r="S137" s="167"/>
      <c r="Z137">
        <v>0</v>
      </c>
    </row>
    <row r="138" spans="1:26" ht="24.95" customHeight="1" x14ac:dyDescent="0.25">
      <c r="A138" s="171"/>
      <c r="B138" s="168" t="s">
        <v>608</v>
      </c>
      <c r="C138" s="172" t="s">
        <v>828</v>
      </c>
      <c r="D138" s="168" t="s">
        <v>1170</v>
      </c>
      <c r="E138" s="168" t="s">
        <v>603</v>
      </c>
      <c r="F138" s="169">
        <v>1</v>
      </c>
      <c r="G138" s="170"/>
      <c r="H138" s="170"/>
      <c r="I138" s="170">
        <f t="shared" si="15"/>
        <v>0</v>
      </c>
      <c r="J138" s="168">
        <f t="shared" si="16"/>
        <v>0.49</v>
      </c>
      <c r="K138" s="1">
        <f t="shared" si="17"/>
        <v>0</v>
      </c>
      <c r="L138" s="1">
        <f>ROUND(F138*(G138),2)</f>
        <v>0</v>
      </c>
      <c r="M138" s="1"/>
      <c r="N138" s="1">
        <v>0.49</v>
      </c>
      <c r="O138" s="1"/>
      <c r="P138" s="167"/>
      <c r="Q138" s="173"/>
      <c r="R138" s="173"/>
      <c r="S138" s="167"/>
      <c r="Z138">
        <v>0</v>
      </c>
    </row>
    <row r="139" spans="1:26" ht="24.95" customHeight="1" x14ac:dyDescent="0.25">
      <c r="A139" s="171"/>
      <c r="B139" s="168" t="s">
        <v>608</v>
      </c>
      <c r="C139" s="172" t="s">
        <v>829</v>
      </c>
      <c r="D139" s="168" t="s">
        <v>1171</v>
      </c>
      <c r="E139" s="168" t="s">
        <v>603</v>
      </c>
      <c r="F139" s="169">
        <v>1</v>
      </c>
      <c r="G139" s="170"/>
      <c r="H139" s="170"/>
      <c r="I139" s="170">
        <f t="shared" si="15"/>
        <v>0</v>
      </c>
      <c r="J139" s="168">
        <f t="shared" si="16"/>
        <v>0.49</v>
      </c>
      <c r="K139" s="1">
        <f t="shared" si="17"/>
        <v>0</v>
      </c>
      <c r="L139" s="1">
        <f>ROUND(F139*(G139),2)</f>
        <v>0</v>
      </c>
      <c r="M139" s="1"/>
      <c r="N139" s="1">
        <v>0.49</v>
      </c>
      <c r="O139" s="1"/>
      <c r="P139" s="167"/>
      <c r="Q139" s="173"/>
      <c r="R139" s="173"/>
      <c r="S139" s="167"/>
      <c r="Z139">
        <v>0</v>
      </c>
    </row>
    <row r="140" spans="1:26" ht="24.95" customHeight="1" x14ac:dyDescent="0.25">
      <c r="A140" s="171"/>
      <c r="B140" s="168" t="s">
        <v>620</v>
      </c>
      <c r="C140" s="172" t="s">
        <v>830</v>
      </c>
      <c r="D140" s="168" t="s">
        <v>831</v>
      </c>
      <c r="E140" s="168" t="s">
        <v>603</v>
      </c>
      <c r="F140" s="169">
        <v>315</v>
      </c>
      <c r="G140" s="170"/>
      <c r="H140" s="170"/>
      <c r="I140" s="170">
        <f t="shared" si="15"/>
        <v>0</v>
      </c>
      <c r="J140" s="168">
        <f t="shared" si="16"/>
        <v>204.75</v>
      </c>
      <c r="K140" s="1">
        <f t="shared" si="17"/>
        <v>0</v>
      </c>
      <c r="L140" s="1">
        <f>ROUND(F140*(G140),2)</f>
        <v>0</v>
      </c>
      <c r="M140" s="1"/>
      <c r="N140" s="1">
        <v>0.65</v>
      </c>
      <c r="O140" s="1"/>
      <c r="P140" s="167"/>
      <c r="Q140" s="173"/>
      <c r="R140" s="173"/>
      <c r="S140" s="167"/>
      <c r="Z140">
        <v>0</v>
      </c>
    </row>
    <row r="141" spans="1:26" ht="24.95" customHeight="1" x14ac:dyDescent="0.25">
      <c r="A141" s="171"/>
      <c r="B141" s="168" t="s">
        <v>623</v>
      </c>
      <c r="C141" s="172" t="s">
        <v>832</v>
      </c>
      <c r="D141" s="168" t="s">
        <v>833</v>
      </c>
      <c r="E141" s="168" t="s">
        <v>603</v>
      </c>
      <c r="F141" s="169">
        <v>315</v>
      </c>
      <c r="G141" s="170"/>
      <c r="H141" s="170"/>
      <c r="I141" s="170">
        <f t="shared" si="15"/>
        <v>0</v>
      </c>
      <c r="J141" s="168">
        <f t="shared" si="16"/>
        <v>337.05</v>
      </c>
      <c r="K141" s="1">
        <f t="shared" si="17"/>
        <v>0</v>
      </c>
      <c r="L141" s="1"/>
      <c r="M141" s="1">
        <f>ROUND(F141*(H141),2)</f>
        <v>0</v>
      </c>
      <c r="N141" s="1">
        <v>1.07</v>
      </c>
      <c r="O141" s="1"/>
      <c r="P141" s="167"/>
      <c r="Q141" s="173"/>
      <c r="R141" s="173"/>
      <c r="S141" s="167"/>
      <c r="Z141">
        <v>0</v>
      </c>
    </row>
    <row r="142" spans="1:26" ht="24.95" customHeight="1" x14ac:dyDescent="0.25">
      <c r="A142" s="171"/>
      <c r="B142" s="168" t="s">
        <v>620</v>
      </c>
      <c r="C142" s="172" t="s">
        <v>834</v>
      </c>
      <c r="D142" s="168" t="s">
        <v>835</v>
      </c>
      <c r="E142" s="168" t="s">
        <v>603</v>
      </c>
      <c r="F142" s="169">
        <v>12</v>
      </c>
      <c r="G142" s="170"/>
      <c r="H142" s="170"/>
      <c r="I142" s="170">
        <f t="shared" si="15"/>
        <v>0</v>
      </c>
      <c r="J142" s="168">
        <f t="shared" si="16"/>
        <v>25.92</v>
      </c>
      <c r="K142" s="1">
        <f t="shared" si="17"/>
        <v>0</v>
      </c>
      <c r="L142" s="1">
        <f>ROUND(F142*(G142),2)</f>
        <v>0</v>
      </c>
      <c r="M142" s="1"/>
      <c r="N142" s="1">
        <v>2.16</v>
      </c>
      <c r="O142" s="1"/>
      <c r="P142" s="167"/>
      <c r="Q142" s="173"/>
      <c r="R142" s="173"/>
      <c r="S142" s="167"/>
      <c r="Z142">
        <v>0</v>
      </c>
    </row>
    <row r="143" spans="1:26" ht="24.95" customHeight="1" x14ac:dyDescent="0.25">
      <c r="A143" s="171"/>
      <c r="B143" s="168" t="s">
        <v>623</v>
      </c>
      <c r="C143" s="172" t="s">
        <v>836</v>
      </c>
      <c r="D143" s="168" t="s">
        <v>837</v>
      </c>
      <c r="E143" s="168" t="s">
        <v>603</v>
      </c>
      <c r="F143" s="169">
        <v>12</v>
      </c>
      <c r="G143" s="170"/>
      <c r="H143" s="170"/>
      <c r="I143" s="170">
        <f t="shared" si="15"/>
        <v>0</v>
      </c>
      <c r="J143" s="168">
        <f t="shared" si="16"/>
        <v>36</v>
      </c>
      <c r="K143" s="1">
        <f t="shared" si="17"/>
        <v>0</v>
      </c>
      <c r="L143" s="1"/>
      <c r="M143" s="1">
        <f>ROUND(F143*(H143),2)</f>
        <v>0</v>
      </c>
      <c r="N143" s="1">
        <v>3</v>
      </c>
      <c r="O143" s="1"/>
      <c r="P143" s="167"/>
      <c r="Q143" s="173"/>
      <c r="R143" s="173"/>
      <c r="S143" s="167"/>
      <c r="Z143">
        <v>0</v>
      </c>
    </row>
    <row r="144" spans="1:26" ht="24.95" customHeight="1" x14ac:dyDescent="0.25">
      <c r="A144" s="171"/>
      <c r="B144" s="168" t="s">
        <v>620</v>
      </c>
      <c r="C144" s="172" t="s">
        <v>838</v>
      </c>
      <c r="D144" s="168" t="s">
        <v>839</v>
      </c>
      <c r="E144" s="168" t="s">
        <v>603</v>
      </c>
      <c r="F144" s="169">
        <v>12</v>
      </c>
      <c r="G144" s="170"/>
      <c r="H144" s="170"/>
      <c r="I144" s="170">
        <f t="shared" si="15"/>
        <v>0</v>
      </c>
      <c r="J144" s="168">
        <f t="shared" si="16"/>
        <v>25.92</v>
      </c>
      <c r="K144" s="1">
        <f t="shared" si="17"/>
        <v>0</v>
      </c>
      <c r="L144" s="1">
        <f>ROUND(F144*(G144),2)</f>
        <v>0</v>
      </c>
      <c r="M144" s="1"/>
      <c r="N144" s="1">
        <v>2.16</v>
      </c>
      <c r="O144" s="1"/>
      <c r="P144" s="167"/>
      <c r="Q144" s="173"/>
      <c r="R144" s="173"/>
      <c r="S144" s="167"/>
      <c r="Z144">
        <v>0</v>
      </c>
    </row>
    <row r="145" spans="1:26" ht="24.95" customHeight="1" x14ac:dyDescent="0.25">
      <c r="A145" s="171"/>
      <c r="B145" s="168" t="s">
        <v>623</v>
      </c>
      <c r="C145" s="172" t="s">
        <v>840</v>
      </c>
      <c r="D145" s="168" t="s">
        <v>841</v>
      </c>
      <c r="E145" s="168" t="s">
        <v>603</v>
      </c>
      <c r="F145" s="169">
        <v>12</v>
      </c>
      <c r="G145" s="170"/>
      <c r="H145" s="170"/>
      <c r="I145" s="170">
        <f t="shared" si="15"/>
        <v>0</v>
      </c>
      <c r="J145" s="168">
        <f t="shared" si="16"/>
        <v>26.76</v>
      </c>
      <c r="K145" s="1">
        <f t="shared" si="17"/>
        <v>0</v>
      </c>
      <c r="L145" s="1"/>
      <c r="M145" s="1">
        <f>ROUND(F145*(H145),2)</f>
        <v>0</v>
      </c>
      <c r="N145" s="1">
        <v>2.23</v>
      </c>
      <c r="O145" s="1"/>
      <c r="P145" s="167"/>
      <c r="Q145" s="173"/>
      <c r="R145" s="173"/>
      <c r="S145" s="167"/>
      <c r="Z145">
        <v>0</v>
      </c>
    </row>
    <row r="146" spans="1:26" ht="24.95" customHeight="1" x14ac:dyDescent="0.25">
      <c r="A146" s="171"/>
      <c r="B146" s="168" t="s">
        <v>620</v>
      </c>
      <c r="C146" s="172" t="s">
        <v>842</v>
      </c>
      <c r="D146" s="168" t="s">
        <v>843</v>
      </c>
      <c r="E146" s="168" t="s">
        <v>603</v>
      </c>
      <c r="F146" s="169">
        <v>2</v>
      </c>
      <c r="G146" s="170"/>
      <c r="H146" s="170"/>
      <c r="I146" s="170">
        <f t="shared" si="15"/>
        <v>0</v>
      </c>
      <c r="J146" s="168">
        <f t="shared" si="16"/>
        <v>6.5</v>
      </c>
      <c r="K146" s="1">
        <f t="shared" si="17"/>
        <v>0</v>
      </c>
      <c r="L146" s="1">
        <f>ROUND(F146*(G146),2)</f>
        <v>0</v>
      </c>
      <c r="M146" s="1"/>
      <c r="N146" s="1">
        <v>3.25</v>
      </c>
      <c r="O146" s="1"/>
      <c r="P146" s="167"/>
      <c r="Q146" s="173"/>
      <c r="R146" s="173"/>
      <c r="S146" s="167"/>
      <c r="Z146">
        <v>0</v>
      </c>
    </row>
    <row r="147" spans="1:26" ht="24.95" customHeight="1" x14ac:dyDescent="0.25">
      <c r="A147" s="171"/>
      <c r="B147" s="168" t="s">
        <v>623</v>
      </c>
      <c r="C147" s="172" t="s">
        <v>844</v>
      </c>
      <c r="D147" s="168" t="s">
        <v>845</v>
      </c>
      <c r="E147" s="168" t="s">
        <v>603</v>
      </c>
      <c r="F147" s="169">
        <v>2</v>
      </c>
      <c r="G147" s="170"/>
      <c r="H147" s="170"/>
      <c r="I147" s="170">
        <f t="shared" si="15"/>
        <v>0</v>
      </c>
      <c r="J147" s="168">
        <f t="shared" si="16"/>
        <v>8.3000000000000007</v>
      </c>
      <c r="K147" s="1">
        <f t="shared" si="17"/>
        <v>0</v>
      </c>
      <c r="L147" s="1"/>
      <c r="M147" s="1">
        <f>ROUND(F147*(H147),2)</f>
        <v>0</v>
      </c>
      <c r="N147" s="1">
        <v>4.1500000000000004</v>
      </c>
      <c r="O147" s="1"/>
      <c r="P147" s="167"/>
      <c r="Q147" s="173"/>
      <c r="R147" s="173"/>
      <c r="S147" s="167"/>
      <c r="Z147">
        <v>0</v>
      </c>
    </row>
    <row r="148" spans="1:26" ht="24.95" customHeight="1" x14ac:dyDescent="0.25">
      <c r="A148" s="171"/>
      <c r="B148" s="168" t="s">
        <v>620</v>
      </c>
      <c r="C148" s="172" t="s">
        <v>846</v>
      </c>
      <c r="D148" s="168" t="s">
        <v>847</v>
      </c>
      <c r="E148" s="168" t="s">
        <v>603</v>
      </c>
      <c r="F148" s="169">
        <v>26</v>
      </c>
      <c r="G148" s="170"/>
      <c r="H148" s="170"/>
      <c r="I148" s="170">
        <f t="shared" si="15"/>
        <v>0</v>
      </c>
      <c r="J148" s="168">
        <f t="shared" si="16"/>
        <v>60.58</v>
      </c>
      <c r="K148" s="1">
        <f t="shared" si="17"/>
        <v>0</v>
      </c>
      <c r="L148" s="1">
        <f>ROUND(F148*(G148),2)</f>
        <v>0</v>
      </c>
      <c r="M148" s="1"/>
      <c r="N148" s="1">
        <v>2.33</v>
      </c>
      <c r="O148" s="1"/>
      <c r="P148" s="167"/>
      <c r="Q148" s="173"/>
      <c r="R148" s="173"/>
      <c r="S148" s="167"/>
      <c r="Z148">
        <v>0</v>
      </c>
    </row>
    <row r="149" spans="1:26" ht="24.95" customHeight="1" x14ac:dyDescent="0.25">
      <c r="A149" s="171"/>
      <c r="B149" s="168" t="s">
        <v>623</v>
      </c>
      <c r="C149" s="172" t="s">
        <v>848</v>
      </c>
      <c r="D149" s="168" t="s">
        <v>849</v>
      </c>
      <c r="E149" s="168" t="s">
        <v>603</v>
      </c>
      <c r="F149" s="169">
        <v>26</v>
      </c>
      <c r="G149" s="170"/>
      <c r="H149" s="170"/>
      <c r="I149" s="170">
        <f t="shared" si="15"/>
        <v>0</v>
      </c>
      <c r="J149" s="168">
        <f t="shared" si="16"/>
        <v>18.46</v>
      </c>
      <c r="K149" s="1">
        <f t="shared" si="17"/>
        <v>0</v>
      </c>
      <c r="L149" s="1"/>
      <c r="M149" s="1">
        <f>ROUND(F149*(H149),2)</f>
        <v>0</v>
      </c>
      <c r="N149" s="1">
        <v>0.71</v>
      </c>
      <c r="O149" s="1"/>
      <c r="P149" s="167"/>
      <c r="Q149" s="173"/>
      <c r="R149" s="173"/>
      <c r="S149" s="167"/>
      <c r="Z149">
        <v>0</v>
      </c>
    </row>
    <row r="150" spans="1:26" ht="24.95" customHeight="1" x14ac:dyDescent="0.25">
      <c r="A150" s="171"/>
      <c r="B150" s="168" t="s">
        <v>620</v>
      </c>
      <c r="C150" s="172" t="s">
        <v>850</v>
      </c>
      <c r="D150" s="168" t="s">
        <v>851</v>
      </c>
      <c r="E150" s="168" t="s">
        <v>603</v>
      </c>
      <c r="F150" s="169">
        <v>28</v>
      </c>
      <c r="G150" s="170"/>
      <c r="H150" s="170"/>
      <c r="I150" s="170">
        <f t="shared" si="15"/>
        <v>0</v>
      </c>
      <c r="J150" s="168">
        <f t="shared" si="16"/>
        <v>65.239999999999995</v>
      </c>
      <c r="K150" s="1">
        <f t="shared" si="17"/>
        <v>0</v>
      </c>
      <c r="L150" s="1">
        <f>ROUND(F150*(G150),2)</f>
        <v>0</v>
      </c>
      <c r="M150" s="1"/>
      <c r="N150" s="1">
        <v>2.33</v>
      </c>
      <c r="O150" s="1"/>
      <c r="P150" s="167"/>
      <c r="Q150" s="173"/>
      <c r="R150" s="173"/>
      <c r="S150" s="167"/>
      <c r="Z150">
        <v>0</v>
      </c>
    </row>
    <row r="151" spans="1:26" ht="24.95" customHeight="1" x14ac:dyDescent="0.25">
      <c r="A151" s="171"/>
      <c r="B151" s="168" t="s">
        <v>623</v>
      </c>
      <c r="C151" s="172" t="s">
        <v>852</v>
      </c>
      <c r="D151" s="168" t="s">
        <v>853</v>
      </c>
      <c r="E151" s="168" t="s">
        <v>603</v>
      </c>
      <c r="F151" s="169">
        <v>28</v>
      </c>
      <c r="G151" s="170"/>
      <c r="H151" s="170"/>
      <c r="I151" s="170">
        <f t="shared" si="15"/>
        <v>0</v>
      </c>
      <c r="J151" s="168">
        <f t="shared" si="16"/>
        <v>24.64</v>
      </c>
      <c r="K151" s="1">
        <f t="shared" si="17"/>
        <v>0</v>
      </c>
      <c r="L151" s="1"/>
      <c r="M151" s="1">
        <f>ROUND(F151*(H151),2)</f>
        <v>0</v>
      </c>
      <c r="N151" s="1">
        <v>0.88</v>
      </c>
      <c r="O151" s="1"/>
      <c r="P151" s="167"/>
      <c r="Q151" s="173"/>
      <c r="R151" s="173"/>
      <c r="S151" s="167"/>
      <c r="Z151">
        <v>0</v>
      </c>
    </row>
    <row r="152" spans="1:26" ht="24.95" customHeight="1" x14ac:dyDescent="0.25">
      <c r="A152" s="171"/>
      <c r="B152" s="168" t="s">
        <v>620</v>
      </c>
      <c r="C152" s="172" t="s">
        <v>854</v>
      </c>
      <c r="D152" s="168" t="s">
        <v>855</v>
      </c>
      <c r="E152" s="168" t="s">
        <v>603</v>
      </c>
      <c r="F152" s="169">
        <v>12</v>
      </c>
      <c r="G152" s="170"/>
      <c r="H152" s="170"/>
      <c r="I152" s="170">
        <f t="shared" ref="I152:I173" si="20">ROUND(F152*(G152+H152),2)</f>
        <v>0</v>
      </c>
      <c r="J152" s="168">
        <f t="shared" ref="J152:J173" si="21">ROUND(F152*(N152),2)</f>
        <v>24.72</v>
      </c>
      <c r="K152" s="1">
        <f t="shared" ref="K152:K173" si="22">ROUND(F152*(O152),2)</f>
        <v>0</v>
      </c>
      <c r="L152" s="1">
        <f>ROUND(F152*(G152),2)</f>
        <v>0</v>
      </c>
      <c r="M152" s="1"/>
      <c r="N152" s="1">
        <v>2.06</v>
      </c>
      <c r="O152" s="1"/>
      <c r="P152" s="167"/>
      <c r="Q152" s="173"/>
      <c r="R152" s="173"/>
      <c r="S152" s="167"/>
      <c r="Z152">
        <v>0</v>
      </c>
    </row>
    <row r="153" spans="1:26" ht="24.95" customHeight="1" x14ac:dyDescent="0.25">
      <c r="A153" s="171"/>
      <c r="B153" s="168" t="s">
        <v>557</v>
      </c>
      <c r="C153" s="172" t="s">
        <v>856</v>
      </c>
      <c r="D153" s="168" t="s">
        <v>857</v>
      </c>
      <c r="E153" s="168" t="s">
        <v>603</v>
      </c>
      <c r="F153" s="169">
        <v>12</v>
      </c>
      <c r="G153" s="170"/>
      <c r="H153" s="170"/>
      <c r="I153" s="170">
        <f t="shared" si="20"/>
        <v>0</v>
      </c>
      <c r="J153" s="168">
        <f t="shared" si="21"/>
        <v>59.88</v>
      </c>
      <c r="K153" s="1">
        <f t="shared" si="22"/>
        <v>0</v>
      </c>
      <c r="L153" s="1"/>
      <c r="M153" s="1">
        <f>ROUND(F153*(H153),2)</f>
        <v>0</v>
      </c>
      <c r="N153" s="1">
        <v>4.99</v>
      </c>
      <c r="O153" s="1"/>
      <c r="P153" s="167"/>
      <c r="Q153" s="173"/>
      <c r="R153" s="173"/>
      <c r="S153" s="167"/>
      <c r="Z153">
        <v>0</v>
      </c>
    </row>
    <row r="154" spans="1:26" ht="24.95" customHeight="1" x14ac:dyDescent="0.25">
      <c r="A154" s="171"/>
      <c r="B154" s="168" t="s">
        <v>620</v>
      </c>
      <c r="C154" s="172" t="s">
        <v>858</v>
      </c>
      <c r="D154" s="168" t="s">
        <v>859</v>
      </c>
      <c r="E154" s="168" t="s">
        <v>128</v>
      </c>
      <c r="F154" s="169">
        <v>350</v>
      </c>
      <c r="G154" s="170"/>
      <c r="H154" s="170"/>
      <c r="I154" s="170">
        <f t="shared" si="20"/>
        <v>0</v>
      </c>
      <c r="J154" s="168">
        <f t="shared" si="21"/>
        <v>357</v>
      </c>
      <c r="K154" s="1">
        <f t="shared" si="22"/>
        <v>0</v>
      </c>
      <c r="L154" s="1">
        <f>ROUND(F154*(G154),2)</f>
        <v>0</v>
      </c>
      <c r="M154" s="1"/>
      <c r="N154" s="1">
        <v>1.02</v>
      </c>
      <c r="O154" s="1"/>
      <c r="P154" s="167"/>
      <c r="Q154" s="173"/>
      <c r="R154" s="173"/>
      <c r="S154" s="167"/>
      <c r="Z154">
        <v>0</v>
      </c>
    </row>
    <row r="155" spans="1:26" ht="24.95" customHeight="1" x14ac:dyDescent="0.25">
      <c r="A155" s="171"/>
      <c r="B155" s="168" t="s">
        <v>623</v>
      </c>
      <c r="C155" s="172" t="s">
        <v>860</v>
      </c>
      <c r="D155" s="168" t="s">
        <v>861</v>
      </c>
      <c r="E155" s="168" t="s">
        <v>399</v>
      </c>
      <c r="F155" s="169">
        <v>58.05</v>
      </c>
      <c r="G155" s="170"/>
      <c r="H155" s="170"/>
      <c r="I155" s="170">
        <f t="shared" si="20"/>
        <v>0</v>
      </c>
      <c r="J155" s="168">
        <f t="shared" si="21"/>
        <v>318.69</v>
      </c>
      <c r="K155" s="1">
        <f t="shared" si="22"/>
        <v>0</v>
      </c>
      <c r="L155" s="1"/>
      <c r="M155" s="1">
        <f>ROUND(F155*(H155),2)</f>
        <v>0</v>
      </c>
      <c r="N155" s="1">
        <v>5.49</v>
      </c>
      <c r="O155" s="1"/>
      <c r="P155" s="167"/>
      <c r="Q155" s="173"/>
      <c r="R155" s="173"/>
      <c r="S155" s="167"/>
      <c r="Z155">
        <v>0</v>
      </c>
    </row>
    <row r="156" spans="1:26" ht="24.95" customHeight="1" x14ac:dyDescent="0.25">
      <c r="A156" s="171"/>
      <c r="B156" s="168" t="s">
        <v>608</v>
      </c>
      <c r="C156" s="172" t="s">
        <v>862</v>
      </c>
      <c r="D156" s="168" t="s">
        <v>863</v>
      </c>
      <c r="E156" s="168" t="s">
        <v>128</v>
      </c>
      <c r="F156" s="169">
        <v>100</v>
      </c>
      <c r="G156" s="170"/>
      <c r="H156" s="170"/>
      <c r="I156" s="170">
        <f t="shared" si="20"/>
        <v>0</v>
      </c>
      <c r="J156" s="168">
        <f t="shared" si="21"/>
        <v>1749</v>
      </c>
      <c r="K156" s="1">
        <f t="shared" si="22"/>
        <v>0</v>
      </c>
      <c r="L156" s="1">
        <f>ROUND(F156*(G156),2)</f>
        <v>0</v>
      </c>
      <c r="M156" s="1"/>
      <c r="N156" s="1">
        <v>17.489999999999998</v>
      </c>
      <c r="O156" s="1"/>
      <c r="P156" s="167"/>
      <c r="Q156" s="173"/>
      <c r="R156" s="173"/>
      <c r="S156" s="167"/>
      <c r="Z156">
        <v>0</v>
      </c>
    </row>
    <row r="157" spans="1:26" ht="24.95" customHeight="1" x14ac:dyDescent="0.25">
      <c r="A157" s="171"/>
      <c r="B157" s="168" t="s">
        <v>623</v>
      </c>
      <c r="C157" s="172" t="s">
        <v>864</v>
      </c>
      <c r="D157" s="168" t="s">
        <v>865</v>
      </c>
      <c r="E157" s="168" t="s">
        <v>128</v>
      </c>
      <c r="F157" s="169">
        <v>100</v>
      </c>
      <c r="G157" s="170"/>
      <c r="H157" s="170"/>
      <c r="I157" s="170">
        <f t="shared" si="20"/>
        <v>0</v>
      </c>
      <c r="J157" s="168">
        <f t="shared" si="21"/>
        <v>162</v>
      </c>
      <c r="K157" s="1">
        <f t="shared" si="22"/>
        <v>0</v>
      </c>
      <c r="L157" s="1"/>
      <c r="M157" s="1">
        <f>ROUND(F157*(H157),2)</f>
        <v>0</v>
      </c>
      <c r="N157" s="1">
        <v>1.62</v>
      </c>
      <c r="O157" s="1"/>
      <c r="P157" s="167"/>
      <c r="Q157" s="173"/>
      <c r="R157" s="173"/>
      <c r="S157" s="167"/>
      <c r="Z157">
        <v>0</v>
      </c>
    </row>
    <row r="158" spans="1:26" ht="24.95" customHeight="1" x14ac:dyDescent="0.25">
      <c r="A158" s="171"/>
      <c r="B158" s="168" t="s">
        <v>623</v>
      </c>
      <c r="C158" s="172" t="s">
        <v>866</v>
      </c>
      <c r="D158" s="168" t="s">
        <v>867</v>
      </c>
      <c r="E158" s="168" t="s">
        <v>603</v>
      </c>
      <c r="F158" s="169">
        <v>100</v>
      </c>
      <c r="G158" s="170"/>
      <c r="H158" s="170"/>
      <c r="I158" s="170">
        <f t="shared" si="20"/>
        <v>0</v>
      </c>
      <c r="J158" s="168">
        <f t="shared" si="21"/>
        <v>19</v>
      </c>
      <c r="K158" s="1">
        <f t="shared" si="22"/>
        <v>0</v>
      </c>
      <c r="L158" s="1"/>
      <c r="M158" s="1">
        <f>ROUND(F158*(H158),2)</f>
        <v>0</v>
      </c>
      <c r="N158" s="1">
        <v>0.19</v>
      </c>
      <c r="O158" s="1"/>
      <c r="P158" s="167"/>
      <c r="Q158" s="173"/>
      <c r="R158" s="173"/>
      <c r="S158" s="167"/>
      <c r="Z158">
        <v>0</v>
      </c>
    </row>
    <row r="159" spans="1:26" ht="24.95" customHeight="1" x14ac:dyDescent="0.25">
      <c r="A159" s="171"/>
      <c r="B159" s="168" t="s">
        <v>608</v>
      </c>
      <c r="C159" s="172" t="s">
        <v>868</v>
      </c>
      <c r="D159" s="168" t="s">
        <v>869</v>
      </c>
      <c r="E159" s="168" t="s">
        <v>603</v>
      </c>
      <c r="F159" s="169">
        <v>12</v>
      </c>
      <c r="G159" s="170"/>
      <c r="H159" s="170"/>
      <c r="I159" s="170">
        <f t="shared" si="20"/>
        <v>0</v>
      </c>
      <c r="J159" s="168">
        <f t="shared" si="21"/>
        <v>121.32</v>
      </c>
      <c r="K159" s="1">
        <f t="shared" si="22"/>
        <v>0</v>
      </c>
      <c r="L159" s="1">
        <f>ROUND(F159*(G159),2)</f>
        <v>0</v>
      </c>
      <c r="M159" s="1"/>
      <c r="N159" s="1">
        <v>10.11</v>
      </c>
      <c r="O159" s="1"/>
      <c r="P159" s="167"/>
      <c r="Q159" s="173"/>
      <c r="R159" s="173"/>
      <c r="S159" s="167"/>
      <c r="Z159">
        <v>0</v>
      </c>
    </row>
    <row r="160" spans="1:26" ht="24.95" customHeight="1" x14ac:dyDescent="0.25">
      <c r="A160" s="171"/>
      <c r="B160" s="168" t="s">
        <v>608</v>
      </c>
      <c r="C160" s="172" t="s">
        <v>870</v>
      </c>
      <c r="D160" s="168" t="s">
        <v>871</v>
      </c>
      <c r="E160" s="168" t="s">
        <v>603</v>
      </c>
      <c r="F160" s="169">
        <v>12</v>
      </c>
      <c r="G160" s="170"/>
      <c r="H160" s="170"/>
      <c r="I160" s="170">
        <f t="shared" si="20"/>
        <v>0</v>
      </c>
      <c r="J160" s="168">
        <f t="shared" si="21"/>
        <v>90.24</v>
      </c>
      <c r="K160" s="1">
        <f t="shared" si="22"/>
        <v>0</v>
      </c>
      <c r="L160" s="1">
        <f>ROUND(F160*(G160),2)</f>
        <v>0</v>
      </c>
      <c r="M160" s="1"/>
      <c r="N160" s="1">
        <v>7.52</v>
      </c>
      <c r="O160" s="1"/>
      <c r="P160" s="167"/>
      <c r="Q160" s="173"/>
      <c r="R160" s="173"/>
      <c r="S160" s="167"/>
      <c r="Z160">
        <v>0</v>
      </c>
    </row>
    <row r="161" spans="1:26" ht="24.95" customHeight="1" x14ac:dyDescent="0.25">
      <c r="A161" s="171"/>
      <c r="B161" s="168" t="s">
        <v>620</v>
      </c>
      <c r="C161" s="172" t="s">
        <v>872</v>
      </c>
      <c r="D161" s="168" t="s">
        <v>873</v>
      </c>
      <c r="E161" s="168" t="s">
        <v>603</v>
      </c>
      <c r="F161" s="169">
        <v>1</v>
      </c>
      <c r="G161" s="170"/>
      <c r="H161" s="170"/>
      <c r="I161" s="170">
        <f t="shared" si="20"/>
        <v>0</v>
      </c>
      <c r="J161" s="168">
        <f t="shared" si="21"/>
        <v>6.25</v>
      </c>
      <c r="K161" s="1">
        <f t="shared" si="22"/>
        <v>0</v>
      </c>
      <c r="L161" s="1">
        <f>ROUND(F161*(G161),2)</f>
        <v>0</v>
      </c>
      <c r="M161" s="1"/>
      <c r="N161" s="1">
        <v>6.25</v>
      </c>
      <c r="O161" s="1"/>
      <c r="P161" s="167"/>
      <c r="Q161" s="173"/>
      <c r="R161" s="173"/>
      <c r="S161" s="167"/>
      <c r="Z161">
        <v>0</v>
      </c>
    </row>
    <row r="162" spans="1:26" ht="24.95" customHeight="1" x14ac:dyDescent="0.25">
      <c r="A162" s="171"/>
      <c r="B162" s="168" t="s">
        <v>623</v>
      </c>
      <c r="C162" s="172" t="s">
        <v>874</v>
      </c>
      <c r="D162" s="168" t="s">
        <v>875</v>
      </c>
      <c r="E162" s="168" t="s">
        <v>603</v>
      </c>
      <c r="F162" s="169">
        <v>1</v>
      </c>
      <c r="G162" s="170"/>
      <c r="H162" s="170"/>
      <c r="I162" s="170">
        <f t="shared" si="20"/>
        <v>0</v>
      </c>
      <c r="J162" s="168">
        <f t="shared" si="21"/>
        <v>15.83</v>
      </c>
      <c r="K162" s="1">
        <f t="shared" si="22"/>
        <v>0</v>
      </c>
      <c r="L162" s="1"/>
      <c r="M162" s="1">
        <f>ROUND(F162*(H162),2)</f>
        <v>0</v>
      </c>
      <c r="N162" s="1">
        <v>15.83</v>
      </c>
      <c r="O162" s="1"/>
      <c r="P162" s="167"/>
      <c r="Q162" s="173"/>
      <c r="R162" s="173"/>
      <c r="S162" s="167"/>
      <c r="Z162">
        <v>0</v>
      </c>
    </row>
    <row r="163" spans="1:26" ht="24.95" customHeight="1" x14ac:dyDescent="0.25">
      <c r="A163" s="171"/>
      <c r="B163" s="168" t="s">
        <v>620</v>
      </c>
      <c r="C163" s="172" t="s">
        <v>876</v>
      </c>
      <c r="D163" s="168" t="s">
        <v>877</v>
      </c>
      <c r="E163" s="168" t="s">
        <v>603</v>
      </c>
      <c r="F163" s="169">
        <v>2</v>
      </c>
      <c r="G163" s="170"/>
      <c r="H163" s="170"/>
      <c r="I163" s="170">
        <f t="shared" si="20"/>
        <v>0</v>
      </c>
      <c r="J163" s="168">
        <f t="shared" si="21"/>
        <v>14.36</v>
      </c>
      <c r="K163" s="1">
        <f t="shared" si="22"/>
        <v>0</v>
      </c>
      <c r="L163" s="1">
        <f>ROUND(F163*(G163),2)</f>
        <v>0</v>
      </c>
      <c r="M163" s="1"/>
      <c r="N163" s="1">
        <v>7.18</v>
      </c>
      <c r="O163" s="1"/>
      <c r="P163" s="167"/>
      <c r="Q163" s="173"/>
      <c r="R163" s="173"/>
      <c r="S163" s="167"/>
      <c r="Z163">
        <v>0</v>
      </c>
    </row>
    <row r="164" spans="1:26" ht="24.95" customHeight="1" x14ac:dyDescent="0.25">
      <c r="A164" s="171"/>
      <c r="B164" s="168" t="s">
        <v>623</v>
      </c>
      <c r="C164" s="172" t="s">
        <v>878</v>
      </c>
      <c r="D164" s="168" t="s">
        <v>879</v>
      </c>
      <c r="E164" s="168" t="s">
        <v>603</v>
      </c>
      <c r="F164" s="169">
        <v>2</v>
      </c>
      <c r="G164" s="170"/>
      <c r="H164" s="170"/>
      <c r="I164" s="170">
        <f t="shared" si="20"/>
        <v>0</v>
      </c>
      <c r="J164" s="168">
        <f t="shared" si="21"/>
        <v>1.9</v>
      </c>
      <c r="K164" s="1">
        <f t="shared" si="22"/>
        <v>0</v>
      </c>
      <c r="L164" s="1"/>
      <c r="M164" s="1">
        <f>ROUND(F164*(H164),2)</f>
        <v>0</v>
      </c>
      <c r="N164" s="1">
        <v>0.95</v>
      </c>
      <c r="O164" s="1"/>
      <c r="P164" s="167"/>
      <c r="Q164" s="173"/>
      <c r="R164" s="173"/>
      <c r="S164" s="167"/>
      <c r="Z164">
        <v>0</v>
      </c>
    </row>
    <row r="165" spans="1:26" ht="24.95" customHeight="1" x14ac:dyDescent="0.25">
      <c r="A165" s="171"/>
      <c r="B165" s="168" t="s">
        <v>620</v>
      </c>
      <c r="C165" s="172" t="s">
        <v>880</v>
      </c>
      <c r="D165" s="168" t="s">
        <v>881</v>
      </c>
      <c r="E165" s="168" t="s">
        <v>603</v>
      </c>
      <c r="F165" s="169">
        <v>2</v>
      </c>
      <c r="G165" s="170"/>
      <c r="H165" s="170"/>
      <c r="I165" s="170">
        <f t="shared" si="20"/>
        <v>0</v>
      </c>
      <c r="J165" s="168">
        <f t="shared" si="21"/>
        <v>4.32</v>
      </c>
      <c r="K165" s="1">
        <f t="shared" si="22"/>
        <v>0</v>
      </c>
      <c r="L165" s="1">
        <f>ROUND(F165*(G165),2)</f>
        <v>0</v>
      </c>
      <c r="M165" s="1"/>
      <c r="N165" s="1">
        <v>2.16</v>
      </c>
      <c r="O165" s="1"/>
      <c r="P165" s="167"/>
      <c r="Q165" s="173"/>
      <c r="R165" s="173"/>
      <c r="S165" s="167"/>
      <c r="Z165">
        <v>0</v>
      </c>
    </row>
    <row r="166" spans="1:26" ht="24.95" customHeight="1" x14ac:dyDescent="0.25">
      <c r="A166" s="171"/>
      <c r="B166" s="168" t="s">
        <v>623</v>
      </c>
      <c r="C166" s="172" t="s">
        <v>882</v>
      </c>
      <c r="D166" s="168" t="s">
        <v>883</v>
      </c>
      <c r="E166" s="168" t="s">
        <v>603</v>
      </c>
      <c r="F166" s="169">
        <v>2</v>
      </c>
      <c r="G166" s="170"/>
      <c r="H166" s="170"/>
      <c r="I166" s="170">
        <f t="shared" si="20"/>
        <v>0</v>
      </c>
      <c r="J166" s="168">
        <f t="shared" si="21"/>
        <v>5.8</v>
      </c>
      <c r="K166" s="1">
        <f t="shared" si="22"/>
        <v>0</v>
      </c>
      <c r="L166" s="1"/>
      <c r="M166" s="1">
        <f>ROUND(F166*(H166),2)</f>
        <v>0</v>
      </c>
      <c r="N166" s="1">
        <v>2.9</v>
      </c>
      <c r="O166" s="1"/>
      <c r="P166" s="167"/>
      <c r="Q166" s="173"/>
      <c r="R166" s="173"/>
      <c r="S166" s="167"/>
      <c r="Z166">
        <v>0</v>
      </c>
    </row>
    <row r="167" spans="1:26" ht="24.95" customHeight="1" x14ac:dyDescent="0.25">
      <c r="A167" s="171"/>
      <c r="B167" s="168" t="s">
        <v>620</v>
      </c>
      <c r="C167" s="172" t="s">
        <v>884</v>
      </c>
      <c r="D167" s="168" t="s">
        <v>885</v>
      </c>
      <c r="E167" s="168" t="s">
        <v>603</v>
      </c>
      <c r="F167" s="169">
        <v>30</v>
      </c>
      <c r="G167" s="170"/>
      <c r="H167" s="170"/>
      <c r="I167" s="170">
        <f t="shared" si="20"/>
        <v>0</v>
      </c>
      <c r="J167" s="168">
        <f t="shared" si="21"/>
        <v>52.5</v>
      </c>
      <c r="K167" s="1">
        <f t="shared" si="22"/>
        <v>0</v>
      </c>
      <c r="L167" s="1">
        <f>ROUND(F167*(G167),2)</f>
        <v>0</v>
      </c>
      <c r="M167" s="1"/>
      <c r="N167" s="1">
        <v>1.75</v>
      </c>
      <c r="O167" s="1"/>
      <c r="P167" s="167"/>
      <c r="Q167" s="173"/>
      <c r="R167" s="173"/>
      <c r="S167" s="167"/>
      <c r="Z167">
        <v>0</v>
      </c>
    </row>
    <row r="168" spans="1:26" ht="24.95" customHeight="1" x14ac:dyDescent="0.25">
      <c r="A168" s="171"/>
      <c r="B168" s="168" t="s">
        <v>623</v>
      </c>
      <c r="C168" s="172" t="s">
        <v>886</v>
      </c>
      <c r="D168" s="168" t="s">
        <v>887</v>
      </c>
      <c r="E168" s="168" t="s">
        <v>603</v>
      </c>
      <c r="F168" s="169">
        <v>30</v>
      </c>
      <c r="G168" s="170"/>
      <c r="H168" s="170"/>
      <c r="I168" s="170">
        <f t="shared" si="20"/>
        <v>0</v>
      </c>
      <c r="J168" s="168">
        <f t="shared" si="21"/>
        <v>35.4</v>
      </c>
      <c r="K168" s="1">
        <f t="shared" si="22"/>
        <v>0</v>
      </c>
      <c r="L168" s="1"/>
      <c r="M168" s="1">
        <f>ROUND(F168*(H168),2)</f>
        <v>0</v>
      </c>
      <c r="N168" s="1">
        <v>1.18</v>
      </c>
      <c r="O168" s="1"/>
      <c r="P168" s="167"/>
      <c r="Q168" s="173"/>
      <c r="R168" s="173"/>
      <c r="S168" s="167"/>
      <c r="Z168">
        <v>0</v>
      </c>
    </row>
    <row r="169" spans="1:26" ht="24.95" customHeight="1" x14ac:dyDescent="0.25">
      <c r="A169" s="171"/>
      <c r="B169" s="168" t="s">
        <v>620</v>
      </c>
      <c r="C169" s="172" t="s">
        <v>888</v>
      </c>
      <c r="D169" s="168" t="s">
        <v>889</v>
      </c>
      <c r="E169" s="168" t="s">
        <v>603</v>
      </c>
      <c r="F169" s="169">
        <v>110</v>
      </c>
      <c r="G169" s="170"/>
      <c r="H169" s="170"/>
      <c r="I169" s="170">
        <f t="shared" si="20"/>
        <v>0</v>
      </c>
      <c r="J169" s="168">
        <f t="shared" si="21"/>
        <v>166.1</v>
      </c>
      <c r="K169" s="1">
        <f t="shared" si="22"/>
        <v>0</v>
      </c>
      <c r="L169" s="1">
        <f>ROUND(F169*(G169),2)</f>
        <v>0</v>
      </c>
      <c r="M169" s="1"/>
      <c r="N169" s="1">
        <v>1.51</v>
      </c>
      <c r="O169" s="1"/>
      <c r="P169" s="167"/>
      <c r="Q169" s="173"/>
      <c r="R169" s="173"/>
      <c r="S169" s="167"/>
      <c r="Z169">
        <v>0</v>
      </c>
    </row>
    <row r="170" spans="1:26" ht="24.95" customHeight="1" x14ac:dyDescent="0.25">
      <c r="A170" s="171"/>
      <c r="B170" s="168" t="s">
        <v>623</v>
      </c>
      <c r="C170" s="172" t="s">
        <v>890</v>
      </c>
      <c r="D170" s="168" t="s">
        <v>891</v>
      </c>
      <c r="E170" s="168" t="s">
        <v>603</v>
      </c>
      <c r="F170" s="169">
        <v>110</v>
      </c>
      <c r="G170" s="170"/>
      <c r="H170" s="170"/>
      <c r="I170" s="170">
        <f t="shared" si="20"/>
        <v>0</v>
      </c>
      <c r="J170" s="168">
        <f t="shared" si="21"/>
        <v>81.400000000000006</v>
      </c>
      <c r="K170" s="1">
        <f t="shared" si="22"/>
        <v>0</v>
      </c>
      <c r="L170" s="1"/>
      <c r="M170" s="1">
        <f>ROUND(F170*(H170),2)</f>
        <v>0</v>
      </c>
      <c r="N170" s="1">
        <v>0.74</v>
      </c>
      <c r="O170" s="1"/>
      <c r="P170" s="167"/>
      <c r="Q170" s="173"/>
      <c r="R170" s="173"/>
      <c r="S170" s="167"/>
      <c r="Z170">
        <v>0</v>
      </c>
    </row>
    <row r="171" spans="1:26" ht="24.95" customHeight="1" x14ac:dyDescent="0.25">
      <c r="A171" s="171"/>
      <c r="B171" s="168" t="s">
        <v>608</v>
      </c>
      <c r="C171" s="172" t="s">
        <v>892</v>
      </c>
      <c r="D171" s="168" t="s">
        <v>893</v>
      </c>
      <c r="E171" s="168" t="s">
        <v>661</v>
      </c>
      <c r="F171" s="169">
        <v>320</v>
      </c>
      <c r="G171" s="170"/>
      <c r="H171" s="170"/>
      <c r="I171" s="170">
        <f t="shared" si="20"/>
        <v>0</v>
      </c>
      <c r="J171" s="168">
        <f t="shared" si="21"/>
        <v>3200</v>
      </c>
      <c r="K171" s="1">
        <f t="shared" si="22"/>
        <v>0</v>
      </c>
      <c r="L171" s="1">
        <f>ROUND(F171*(G171),2)</f>
        <v>0</v>
      </c>
      <c r="M171" s="1"/>
      <c r="N171" s="1">
        <v>10</v>
      </c>
      <c r="O171" s="1"/>
      <c r="P171" s="167"/>
      <c r="Q171" s="173"/>
      <c r="R171" s="173"/>
      <c r="S171" s="167"/>
      <c r="Z171">
        <v>0</v>
      </c>
    </row>
    <row r="172" spans="1:26" ht="24.95" customHeight="1" x14ac:dyDescent="0.25">
      <c r="A172" s="171"/>
      <c r="B172" s="168" t="s">
        <v>163</v>
      </c>
      <c r="C172" s="172" t="s">
        <v>894</v>
      </c>
      <c r="D172" s="168" t="s">
        <v>895</v>
      </c>
      <c r="E172" s="168" t="s">
        <v>603</v>
      </c>
      <c r="F172" s="169">
        <v>1</v>
      </c>
      <c r="G172" s="170"/>
      <c r="H172" s="170"/>
      <c r="I172" s="170">
        <f t="shared" si="20"/>
        <v>0</v>
      </c>
      <c r="J172" s="168">
        <f t="shared" si="21"/>
        <v>500</v>
      </c>
      <c r="K172" s="1">
        <f t="shared" si="22"/>
        <v>0</v>
      </c>
      <c r="L172" s="1"/>
      <c r="M172" s="1">
        <f>ROUND(F172*(H172),2)</f>
        <v>0</v>
      </c>
      <c r="N172" s="1">
        <v>500</v>
      </c>
      <c r="O172" s="1"/>
      <c r="P172" s="167"/>
      <c r="Q172" s="173"/>
      <c r="R172" s="173"/>
      <c r="S172" s="167"/>
      <c r="Z172">
        <v>0</v>
      </c>
    </row>
    <row r="173" spans="1:26" ht="24.95" customHeight="1" x14ac:dyDescent="0.25">
      <c r="A173" s="171"/>
      <c r="B173" s="168" t="s">
        <v>608</v>
      </c>
      <c r="C173" s="172" t="s">
        <v>896</v>
      </c>
      <c r="D173" s="168" t="s">
        <v>897</v>
      </c>
      <c r="E173" s="168" t="s">
        <v>661</v>
      </c>
      <c r="F173" s="169">
        <v>60</v>
      </c>
      <c r="G173" s="170"/>
      <c r="H173" s="170"/>
      <c r="I173" s="170">
        <f t="shared" si="20"/>
        <v>0</v>
      </c>
      <c r="J173" s="168">
        <f t="shared" si="21"/>
        <v>600</v>
      </c>
      <c r="K173" s="1">
        <f t="shared" si="22"/>
        <v>0</v>
      </c>
      <c r="L173" s="1">
        <f>ROUND(F173*(G173),2)</f>
        <v>0</v>
      </c>
      <c r="M173" s="1"/>
      <c r="N173" s="1">
        <v>10</v>
      </c>
      <c r="O173" s="1"/>
      <c r="P173" s="167"/>
      <c r="Q173" s="173"/>
      <c r="R173" s="173"/>
      <c r="S173" s="167"/>
      <c r="Z173">
        <v>0</v>
      </c>
    </row>
    <row r="174" spans="1:26" x14ac:dyDescent="0.25">
      <c r="A174" s="156"/>
      <c r="B174" s="156"/>
      <c r="C174" s="156"/>
      <c r="D174" s="156" t="s">
        <v>599</v>
      </c>
      <c r="E174" s="156"/>
      <c r="F174" s="167"/>
      <c r="G174" s="159">
        <f>ROUND((SUM(L23:L173))/1,2)</f>
        <v>0</v>
      </c>
      <c r="H174" s="159">
        <f>ROUND((SUM(M23:M173))/1,2)</f>
        <v>0</v>
      </c>
      <c r="I174" s="159">
        <f>ROUND((SUM(I23:I173))/1,2)</f>
        <v>0</v>
      </c>
      <c r="J174" s="156"/>
      <c r="K174" s="156"/>
      <c r="L174" s="156">
        <f>ROUND((SUM(L23:L173))/1,2)</f>
        <v>0</v>
      </c>
      <c r="M174" s="156">
        <f>ROUND((SUM(M23:M173))/1,2)</f>
        <v>0</v>
      </c>
      <c r="N174" s="156"/>
      <c r="O174" s="156"/>
      <c r="P174" s="174">
        <f>ROUND((SUM(P23:P173))/1,2)</f>
        <v>0</v>
      </c>
      <c r="Q174" s="153"/>
      <c r="R174" s="153"/>
      <c r="S174" s="174">
        <f>ROUND((SUM(S23:S173))/1,2)</f>
        <v>0</v>
      </c>
      <c r="T174" s="153"/>
      <c r="U174" s="153"/>
      <c r="V174" s="153"/>
      <c r="W174" s="153"/>
      <c r="X174" s="153"/>
      <c r="Y174" s="153"/>
      <c r="Z174" s="153"/>
    </row>
    <row r="175" spans="1:26" x14ac:dyDescent="0.25">
      <c r="A175" s="1"/>
      <c r="B175" s="1"/>
      <c r="C175" s="1"/>
      <c r="D175" s="1"/>
      <c r="E175" s="1"/>
      <c r="F175" s="163"/>
      <c r="G175" s="149"/>
      <c r="H175" s="149"/>
      <c r="I175" s="149"/>
      <c r="J175" s="1"/>
      <c r="K175" s="1"/>
      <c r="L175" s="1"/>
      <c r="M175" s="1"/>
      <c r="N175" s="1"/>
      <c r="O175" s="1"/>
      <c r="P175" s="1"/>
      <c r="S175" s="1"/>
    </row>
    <row r="176" spans="1:26" x14ac:dyDescent="0.25">
      <c r="A176" s="156"/>
      <c r="B176" s="156"/>
      <c r="C176" s="156"/>
      <c r="D176" s="156" t="s">
        <v>600</v>
      </c>
      <c r="E176" s="156"/>
      <c r="F176" s="167"/>
      <c r="G176" s="157"/>
      <c r="H176" s="157"/>
      <c r="I176" s="157"/>
      <c r="J176" s="156"/>
      <c r="K176" s="156"/>
      <c r="L176" s="156"/>
      <c r="M176" s="156"/>
      <c r="N176" s="156"/>
      <c r="O176" s="156"/>
      <c r="P176" s="156"/>
      <c r="Q176" s="153"/>
      <c r="R176" s="153"/>
      <c r="S176" s="156"/>
      <c r="T176" s="153"/>
      <c r="U176" s="153"/>
      <c r="V176" s="153"/>
      <c r="W176" s="153"/>
      <c r="X176" s="153"/>
      <c r="Y176" s="153"/>
      <c r="Z176" s="153"/>
    </row>
    <row r="177" spans="1:26" ht="24.95" customHeight="1" x14ac:dyDescent="0.25">
      <c r="A177" s="171"/>
      <c r="B177" s="168" t="s">
        <v>898</v>
      </c>
      <c r="C177" s="172" t="s">
        <v>899</v>
      </c>
      <c r="D177" s="168" t="s">
        <v>900</v>
      </c>
      <c r="E177" s="168" t="s">
        <v>128</v>
      </c>
      <c r="F177" s="169">
        <v>175</v>
      </c>
      <c r="G177" s="170"/>
      <c r="H177" s="170"/>
      <c r="I177" s="170">
        <f>ROUND(F177*(G177+H177),2)</f>
        <v>0</v>
      </c>
      <c r="J177" s="168">
        <f>ROUND(F177*(N177),2)</f>
        <v>1695.75</v>
      </c>
      <c r="K177" s="1">
        <f>ROUND(F177*(O177),2)</f>
        <v>0</v>
      </c>
      <c r="L177" s="1">
        <f>ROUND(F177*(G177),2)</f>
        <v>0</v>
      </c>
      <c r="M177" s="1"/>
      <c r="N177" s="1">
        <v>9.69</v>
      </c>
      <c r="O177" s="1"/>
      <c r="P177" s="167"/>
      <c r="Q177" s="173"/>
      <c r="R177" s="173"/>
      <c r="S177" s="167"/>
      <c r="Z177">
        <v>0</v>
      </c>
    </row>
    <row r="178" spans="1:26" ht="24.95" customHeight="1" x14ac:dyDescent="0.25">
      <c r="A178" s="171"/>
      <c r="B178" s="168" t="s">
        <v>898</v>
      </c>
      <c r="C178" s="172" t="s">
        <v>901</v>
      </c>
      <c r="D178" s="168" t="s">
        <v>902</v>
      </c>
      <c r="E178" s="168" t="s">
        <v>128</v>
      </c>
      <c r="F178" s="169">
        <v>175</v>
      </c>
      <c r="G178" s="170"/>
      <c r="H178" s="170"/>
      <c r="I178" s="170">
        <f>ROUND(F178*(G178+H178),2)</f>
        <v>0</v>
      </c>
      <c r="J178" s="168">
        <f>ROUND(F178*(N178),2)</f>
        <v>362.25</v>
      </c>
      <c r="K178" s="1">
        <f>ROUND(F178*(O178),2)</f>
        <v>0</v>
      </c>
      <c r="L178" s="1">
        <f>ROUND(F178*(G178),2)</f>
        <v>0</v>
      </c>
      <c r="M178" s="1"/>
      <c r="N178" s="1">
        <v>2.0699999999999998</v>
      </c>
      <c r="O178" s="1"/>
      <c r="P178" s="167"/>
      <c r="Q178" s="173"/>
      <c r="R178" s="173"/>
      <c r="S178" s="167"/>
      <c r="Z178">
        <v>0</v>
      </c>
    </row>
    <row r="179" spans="1:26" x14ac:dyDescent="0.25">
      <c r="A179" s="156"/>
      <c r="B179" s="156"/>
      <c r="C179" s="156"/>
      <c r="D179" s="156" t="s">
        <v>600</v>
      </c>
      <c r="E179" s="156"/>
      <c r="F179" s="167"/>
      <c r="G179" s="159">
        <f>ROUND((SUM(L176:L178))/1,2)</f>
        <v>0</v>
      </c>
      <c r="H179" s="159">
        <f>ROUND((SUM(M176:M178))/1,2)</f>
        <v>0</v>
      </c>
      <c r="I179" s="159">
        <f>ROUND((SUM(I176:I178))/1,2)</f>
        <v>0</v>
      </c>
      <c r="J179" s="156"/>
      <c r="K179" s="156"/>
      <c r="L179" s="156">
        <f>ROUND((SUM(L176:L178))/1,2)</f>
        <v>0</v>
      </c>
      <c r="M179" s="156">
        <f>ROUND((SUM(M176:M178))/1,2)</f>
        <v>0</v>
      </c>
      <c r="N179" s="156"/>
      <c r="O179" s="156"/>
      <c r="P179" s="174">
        <f>ROUND((SUM(P176:P178))/1,2)</f>
        <v>0</v>
      </c>
      <c r="S179" s="167">
        <f>ROUND((SUM(S176:S178))/1,2)</f>
        <v>0</v>
      </c>
    </row>
    <row r="180" spans="1:26" x14ac:dyDescent="0.25">
      <c r="A180" s="1"/>
      <c r="B180" s="1"/>
      <c r="C180" s="1"/>
      <c r="D180" s="1"/>
      <c r="E180" s="1"/>
      <c r="F180" s="163"/>
      <c r="G180" s="149"/>
      <c r="H180" s="149"/>
      <c r="I180" s="149"/>
      <c r="J180" s="1"/>
      <c r="K180" s="1"/>
      <c r="L180" s="1"/>
      <c r="M180" s="1"/>
      <c r="N180" s="1"/>
      <c r="O180" s="1"/>
      <c r="P180" s="1"/>
      <c r="S180" s="1"/>
    </row>
    <row r="181" spans="1:26" x14ac:dyDescent="0.25">
      <c r="A181" s="156"/>
      <c r="B181" s="156"/>
      <c r="C181" s="156"/>
      <c r="D181" s="2" t="s">
        <v>598</v>
      </c>
      <c r="E181" s="156"/>
      <c r="F181" s="167"/>
      <c r="G181" s="159">
        <f>ROUND((SUM(L22:L180))/2,2)</f>
        <v>0</v>
      </c>
      <c r="H181" s="159">
        <f>ROUND((SUM(M22:M180))/2,2)</f>
        <v>0</v>
      </c>
      <c r="I181" s="159">
        <f>ROUND((SUM(I22:I180))/2,2)</f>
        <v>0</v>
      </c>
      <c r="J181" s="156"/>
      <c r="K181" s="156"/>
      <c r="L181" s="156">
        <f>ROUND((SUM(L22:L180))/2,2)</f>
        <v>0</v>
      </c>
      <c r="M181" s="156">
        <f>ROUND((SUM(M22:M180))/2,2)</f>
        <v>0</v>
      </c>
      <c r="N181" s="156"/>
      <c r="O181" s="156"/>
      <c r="P181" s="174">
        <f>ROUND((SUM(P22:P180))/2,2)</f>
        <v>0</v>
      </c>
      <c r="S181" s="174">
        <f>ROUND((SUM(S22:S180))/2,2)</f>
        <v>0</v>
      </c>
    </row>
    <row r="182" spans="1:26" x14ac:dyDescent="0.25">
      <c r="A182" s="175"/>
      <c r="B182" s="175" t="s">
        <v>16</v>
      </c>
      <c r="C182" s="175"/>
      <c r="D182" s="175"/>
      <c r="E182" s="175"/>
      <c r="F182" s="176" t="s">
        <v>77</v>
      </c>
      <c r="G182" s="177">
        <f>ROUND((SUM(L9:L181))/3,2)</f>
        <v>0</v>
      </c>
      <c r="H182" s="177">
        <f>ROUND((SUM(M9:M181))/3,2)</f>
        <v>0</v>
      </c>
      <c r="I182" s="177">
        <f>ROUND((SUM(I9:I181))/3,2)</f>
        <v>0</v>
      </c>
      <c r="J182" s="175"/>
      <c r="K182" s="175">
        <f>ROUND((SUM(K9:K181)),2)</f>
        <v>0</v>
      </c>
      <c r="L182" s="175">
        <f>ROUND((SUM(L9:L181))/3,2)</f>
        <v>0</v>
      </c>
      <c r="M182" s="175">
        <f>ROUND((SUM(M9:M181))/3,2)</f>
        <v>0</v>
      </c>
      <c r="N182" s="175"/>
      <c r="O182" s="175"/>
      <c r="P182" s="176">
        <f>ROUND((SUM(P9:P181))/3,2)</f>
        <v>0</v>
      </c>
      <c r="S182" s="176">
        <f>ROUND((SUM(S9:S181))/3,2)</f>
        <v>0</v>
      </c>
      <c r="Z182">
        <f>(SUM(Z9:Z181))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kultúrneho a spoločenského centra Dlhé Klčovo / Elektroinštalácia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903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32</v>
      </c>
      <c r="C15" s="92" t="s">
        <v>6</v>
      </c>
      <c r="D15" s="92" t="s">
        <v>58</v>
      </c>
      <c r="E15" s="93" t="s">
        <v>59</v>
      </c>
      <c r="F15" s="105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4">
        <v>1</v>
      </c>
      <c r="C16" s="95" t="s">
        <v>33</v>
      </c>
      <c r="D16" s="96"/>
      <c r="E16" s="97"/>
      <c r="F16" s="106"/>
      <c r="G16" s="60">
        <v>6</v>
      </c>
      <c r="H16" s="115" t="s">
        <v>39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34</v>
      </c>
      <c r="D17" s="78">
        <f>'Rekap 11593'!B18</f>
        <v>0</v>
      </c>
      <c r="E17" s="76">
        <f>'Rekap 11593'!C18</f>
        <v>0</v>
      </c>
      <c r="F17" s="81">
        <f>'Rekap 11593'!D18</f>
        <v>0</v>
      </c>
      <c r="G17" s="61">
        <v>7</v>
      </c>
      <c r="H17" s="116" t="s">
        <v>40</v>
      </c>
      <c r="I17" s="129"/>
      <c r="J17" s="127">
        <f>'SO 11593'!Z72</f>
        <v>0</v>
      </c>
    </row>
    <row r="18" spans="1:26" ht="18" customHeight="1" x14ac:dyDescent="0.25">
      <c r="A18" s="11"/>
      <c r="B18" s="68">
        <v>3</v>
      </c>
      <c r="C18" s="72" t="s">
        <v>35</v>
      </c>
      <c r="D18" s="79"/>
      <c r="E18" s="77"/>
      <c r="F18" s="82"/>
      <c r="G18" s="61">
        <v>8</v>
      </c>
      <c r="H18" s="116" t="s">
        <v>41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36</v>
      </c>
      <c r="D20" s="80"/>
      <c r="E20" s="100"/>
      <c r="F20" s="107">
        <f>SUM(F16:F19)</f>
        <v>0</v>
      </c>
      <c r="G20" s="61">
        <v>10</v>
      </c>
      <c r="H20" s="116" t="s">
        <v>36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5"/>
      <c r="E21" s="19"/>
      <c r="F21" s="98"/>
      <c r="G21" s="65" t="s">
        <v>54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49</v>
      </c>
      <c r="D22" s="87"/>
      <c r="E22" s="89" t="s">
        <v>52</v>
      </c>
      <c r="F22" s="81">
        <f>((F16*U22*0)+(F17*V22*0)+(F18*W22*0))/100</f>
        <v>0</v>
      </c>
      <c r="G22" s="60">
        <v>16</v>
      </c>
      <c r="H22" s="115" t="s">
        <v>55</v>
      </c>
      <c r="I22" s="130" t="s">
        <v>52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9" t="s">
        <v>53</v>
      </c>
      <c r="F23" s="82">
        <f>((F16*U23*0)+(F17*V23*0)+(F18*W23*0))/100</f>
        <v>0</v>
      </c>
      <c r="G23" s="61">
        <v>17</v>
      </c>
      <c r="H23" s="116" t="s">
        <v>56</v>
      </c>
      <c r="I23" s="130" t="s">
        <v>52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9" t="s">
        <v>52</v>
      </c>
      <c r="F24" s="82">
        <f>((F16*U24*0)+(F17*V24*0)+(F18*W24*0))/100</f>
        <v>0</v>
      </c>
      <c r="G24" s="61">
        <v>18</v>
      </c>
      <c r="H24" s="116" t="s">
        <v>57</v>
      </c>
      <c r="I24" s="130" t="s">
        <v>53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36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63</v>
      </c>
      <c r="D27" s="136"/>
      <c r="E27" s="102"/>
      <c r="F27" s="30"/>
      <c r="G27" s="109" t="s">
        <v>42</v>
      </c>
      <c r="H27" s="104" t="s">
        <v>43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44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45</v>
      </c>
      <c r="I29" s="123">
        <f>J28-SUM('SO 11593'!K9:'SO 11593'!K71)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46</v>
      </c>
      <c r="I30" s="89">
        <f>SUM('SO 11593'!K9:'SO 11593'!K71)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36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47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61</v>
      </c>
      <c r="E33" s="15"/>
      <c r="F33" s="103"/>
      <c r="G33" s="111">
        <v>26</v>
      </c>
      <c r="H33" s="142" t="s">
        <v>62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RowHeight="15" x14ac:dyDescent="0.25"/>
  <cols>
    <col min="1" max="1" width="40.7109375" customWidth="1"/>
    <col min="2" max="4" width="12.7109375" customWidth="1"/>
    <col min="5" max="6" width="15.7109375" customWidth="1"/>
    <col min="10" max="26" width="0" hidden="1" customWidth="1"/>
  </cols>
  <sheetData>
    <row r="1" spans="1:26" x14ac:dyDescent="0.25">
      <c r="A1" s="145" t="s">
        <v>27</v>
      </c>
      <c r="B1" s="144"/>
      <c r="C1" s="144"/>
      <c r="D1" s="145" t="s">
        <v>24</v>
      </c>
      <c r="E1" s="144"/>
      <c r="F1" s="144"/>
      <c r="W1">
        <v>30.126000000000001</v>
      </c>
    </row>
    <row r="2" spans="1:26" x14ac:dyDescent="0.25">
      <c r="A2" s="145" t="s">
        <v>31</v>
      </c>
      <c r="B2" s="144"/>
      <c r="C2" s="144"/>
      <c r="D2" s="145" t="s">
        <v>22</v>
      </c>
      <c r="E2" s="144"/>
      <c r="F2" s="144"/>
    </row>
    <row r="3" spans="1:26" x14ac:dyDescent="0.25">
      <c r="A3" s="145" t="s">
        <v>30</v>
      </c>
      <c r="B3" s="144"/>
      <c r="C3" s="144"/>
      <c r="D3" s="145" t="s">
        <v>67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903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68</v>
      </c>
      <c r="B8" s="144"/>
      <c r="C8" s="144"/>
      <c r="D8" s="144"/>
      <c r="E8" s="144"/>
      <c r="F8" s="144"/>
    </row>
    <row r="9" spans="1:26" x14ac:dyDescent="0.25">
      <c r="A9" s="147" t="s">
        <v>64</v>
      </c>
      <c r="B9" s="147" t="s">
        <v>58</v>
      </c>
      <c r="C9" s="147" t="s">
        <v>59</v>
      </c>
      <c r="D9" s="147" t="s">
        <v>36</v>
      </c>
      <c r="E9" s="147" t="s">
        <v>65</v>
      </c>
      <c r="F9" s="147" t="s">
        <v>66</v>
      </c>
    </row>
    <row r="10" spans="1:26" x14ac:dyDescent="0.25">
      <c r="A10" s="154" t="s">
        <v>74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413</v>
      </c>
      <c r="B11" s="157">
        <f>'SO 11593'!L15</f>
        <v>0</v>
      </c>
      <c r="C11" s="157">
        <f>'SO 11593'!M15</f>
        <v>0</v>
      </c>
      <c r="D11" s="157">
        <f>'SO 11593'!I15</f>
        <v>0</v>
      </c>
      <c r="E11" s="158">
        <f>'SO 11593'!P15</f>
        <v>0</v>
      </c>
      <c r="F11" s="158">
        <f>'SO 11593'!S15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904</v>
      </c>
      <c r="B12" s="157">
        <f>'SO 11593'!L22</f>
        <v>0</v>
      </c>
      <c r="C12" s="157">
        <f>'SO 11593'!M22</f>
        <v>0</v>
      </c>
      <c r="D12" s="157">
        <f>'SO 11593'!I22</f>
        <v>0</v>
      </c>
      <c r="E12" s="158">
        <f>'SO 11593'!P22</f>
        <v>0</v>
      </c>
      <c r="F12" s="158">
        <f>'SO 11593'!S22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905</v>
      </c>
      <c r="B13" s="157">
        <f>'SO 11593'!L26</f>
        <v>0</v>
      </c>
      <c r="C13" s="157">
        <f>'SO 11593'!M26</f>
        <v>0</v>
      </c>
      <c r="D13" s="157">
        <f>'SO 11593'!I26</f>
        <v>0</v>
      </c>
      <c r="E13" s="158">
        <f>'SO 11593'!P26</f>
        <v>0</v>
      </c>
      <c r="F13" s="158">
        <f>'SO 11593'!S26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906</v>
      </c>
      <c r="B14" s="157">
        <f>'SO 11593'!L35</f>
        <v>0</v>
      </c>
      <c r="C14" s="157">
        <f>'SO 11593'!M35</f>
        <v>0</v>
      </c>
      <c r="D14" s="157">
        <f>'SO 11593'!I35</f>
        <v>0</v>
      </c>
      <c r="E14" s="158">
        <f>'SO 11593'!P35</f>
        <v>0</v>
      </c>
      <c r="F14" s="158">
        <f>'SO 11593'!S35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56" t="s">
        <v>907</v>
      </c>
      <c r="B15" s="157">
        <f>'SO 11593'!L46</f>
        <v>0</v>
      </c>
      <c r="C15" s="157">
        <f>'SO 11593'!M46</f>
        <v>0</v>
      </c>
      <c r="D15" s="157">
        <f>'SO 11593'!I46</f>
        <v>0</v>
      </c>
      <c r="E15" s="158">
        <f>'SO 11593'!P46</f>
        <v>0</v>
      </c>
      <c r="F15" s="158">
        <f>'SO 11593'!S46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56" t="s">
        <v>908</v>
      </c>
      <c r="B16" s="157">
        <f>'SO 11593'!L65</f>
        <v>0</v>
      </c>
      <c r="C16" s="157">
        <f>'SO 11593'!M65</f>
        <v>0</v>
      </c>
      <c r="D16" s="157">
        <f>'SO 11593'!I65</f>
        <v>0</v>
      </c>
      <c r="E16" s="158">
        <f>'SO 11593'!P65</f>
        <v>0</v>
      </c>
      <c r="F16" s="158">
        <f>'SO 11593'!S65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56" t="s">
        <v>170</v>
      </c>
      <c r="B17" s="157">
        <f>'SO 11593'!L69</f>
        <v>0</v>
      </c>
      <c r="C17" s="157">
        <f>'SO 11593'!M69</f>
        <v>0</v>
      </c>
      <c r="D17" s="157">
        <f>'SO 11593'!I69</f>
        <v>0</v>
      </c>
      <c r="E17" s="158">
        <f>'SO 11593'!P69</f>
        <v>0</v>
      </c>
      <c r="F17" s="158">
        <f>'SO 11593'!S69</f>
        <v>0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2" t="s">
        <v>74</v>
      </c>
      <c r="B18" s="159">
        <f>'SO 11593'!L71</f>
        <v>0</v>
      </c>
      <c r="C18" s="159">
        <f>'SO 11593'!M71</f>
        <v>0</v>
      </c>
      <c r="D18" s="159">
        <f>'SO 11593'!I71</f>
        <v>0</v>
      </c>
      <c r="E18" s="160">
        <f>'SO 11593'!P71</f>
        <v>0</v>
      </c>
      <c r="F18" s="160">
        <f>'SO 11593'!S71</f>
        <v>0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"/>
      <c r="B19" s="149"/>
      <c r="C19" s="149"/>
      <c r="D19" s="149"/>
      <c r="E19" s="148"/>
      <c r="F19" s="148"/>
    </row>
    <row r="20" spans="1:26" x14ac:dyDescent="0.25">
      <c r="A20" s="2" t="s">
        <v>77</v>
      </c>
      <c r="B20" s="159">
        <f>'SO 11593'!L72</f>
        <v>0</v>
      </c>
      <c r="C20" s="159">
        <f>'SO 11593'!M72</f>
        <v>0</v>
      </c>
      <c r="D20" s="159">
        <f>'SO 11593'!I72</f>
        <v>0</v>
      </c>
      <c r="E20" s="160">
        <f>'SO 11593'!P72</f>
        <v>0</v>
      </c>
      <c r="F20" s="160">
        <f>'SO 11593'!S72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1"/>
      <c r="B22" s="149"/>
      <c r="C22" s="149"/>
      <c r="D22" s="149"/>
      <c r="E22" s="148"/>
      <c r="F22" s="148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49"/>
      <c r="C60" s="149"/>
      <c r="D60" s="149"/>
      <c r="E60" s="148"/>
      <c r="F60" s="148"/>
    </row>
    <row r="61" spans="1:6" x14ac:dyDescent="0.25">
      <c r="A61" s="1"/>
      <c r="B61" s="149"/>
      <c r="C61" s="149"/>
      <c r="D61" s="149"/>
      <c r="E61" s="148"/>
      <c r="F61" s="148"/>
    </row>
    <row r="62" spans="1:6" x14ac:dyDescent="0.25">
      <c r="A62" s="1"/>
      <c r="B62" s="149"/>
      <c r="C62" s="149"/>
      <c r="D62" s="149"/>
      <c r="E62" s="148"/>
      <c r="F62" s="148"/>
    </row>
    <row r="63" spans="1:6" x14ac:dyDescent="0.25">
      <c r="A63" s="1"/>
      <c r="B63" s="149"/>
      <c r="C63" s="149"/>
      <c r="D63" s="149"/>
      <c r="E63" s="148"/>
      <c r="F63" s="148"/>
    </row>
    <row r="64" spans="1:6" x14ac:dyDescent="0.25">
      <c r="A64" s="1"/>
      <c r="B64" s="149"/>
      <c r="C64" s="149"/>
      <c r="D64" s="149"/>
      <c r="E64" s="148"/>
      <c r="F64" s="148"/>
    </row>
    <row r="65" spans="1:6" x14ac:dyDescent="0.25">
      <c r="A65" s="1"/>
      <c r="B65" s="149"/>
      <c r="C65" s="149"/>
      <c r="D65" s="149"/>
      <c r="E65" s="148"/>
      <c r="F65" s="148"/>
    </row>
    <row r="66" spans="1:6" x14ac:dyDescent="0.25">
      <c r="A66" s="1"/>
      <c r="B66" s="149"/>
      <c r="C66" s="149"/>
      <c r="D66" s="149"/>
      <c r="E66" s="148"/>
      <c r="F66" s="148"/>
    </row>
    <row r="67" spans="1:6" x14ac:dyDescent="0.25">
      <c r="A67" s="1"/>
      <c r="B67" s="149"/>
      <c r="C67" s="149"/>
      <c r="D67" s="149"/>
      <c r="E67" s="148"/>
      <c r="F67" s="148"/>
    </row>
    <row r="68" spans="1:6" x14ac:dyDescent="0.25">
      <c r="A68" s="1"/>
      <c r="B68" s="149"/>
      <c r="C68" s="149"/>
      <c r="D68" s="149"/>
      <c r="E68" s="148"/>
      <c r="F68" s="148"/>
    </row>
    <row r="69" spans="1:6" x14ac:dyDescent="0.25">
      <c r="A69" s="1"/>
      <c r="B69" s="149"/>
      <c r="C69" s="149"/>
      <c r="D69" s="149"/>
      <c r="E69" s="148"/>
      <c r="F69" s="148"/>
    </row>
    <row r="70" spans="1:6" x14ac:dyDescent="0.25">
      <c r="A70" s="1"/>
      <c r="B70" s="149"/>
      <c r="C70" s="149"/>
      <c r="D70" s="149"/>
      <c r="E70" s="148"/>
      <c r="F70" s="148"/>
    </row>
    <row r="71" spans="1:6" x14ac:dyDescent="0.25">
      <c r="A71" s="1"/>
      <c r="B71" s="149"/>
      <c r="C71" s="149"/>
      <c r="D71" s="149"/>
      <c r="E71" s="148"/>
      <c r="F71" s="148"/>
    </row>
    <row r="72" spans="1:6" x14ac:dyDescent="0.25">
      <c r="A72" s="1"/>
      <c r="B72" s="149"/>
      <c r="C72" s="149"/>
      <c r="D72" s="149"/>
      <c r="E72" s="148"/>
      <c r="F72" s="148"/>
    </row>
    <row r="73" spans="1:6" x14ac:dyDescent="0.25">
      <c r="A73" s="1"/>
      <c r="B73" s="149"/>
      <c r="C73" s="149"/>
      <c r="D73" s="149"/>
      <c r="E73" s="148"/>
      <c r="F73" s="148"/>
    </row>
    <row r="74" spans="1:6" x14ac:dyDescent="0.25">
      <c r="A74" s="1"/>
      <c r="B74" s="149"/>
      <c r="C74" s="149"/>
      <c r="D74" s="149"/>
      <c r="E74" s="148"/>
      <c r="F74" s="148"/>
    </row>
    <row r="75" spans="1:6" x14ac:dyDescent="0.25">
      <c r="A75" s="1"/>
      <c r="B75" s="149"/>
      <c r="C75" s="149"/>
      <c r="D75" s="149"/>
      <c r="E75" s="148"/>
      <c r="F75" s="148"/>
    </row>
    <row r="76" spans="1:6" x14ac:dyDescent="0.25">
      <c r="A76" s="1"/>
      <c r="B76" s="149"/>
      <c r="C76" s="149"/>
      <c r="D76" s="149"/>
      <c r="E76" s="148"/>
      <c r="F76" s="148"/>
    </row>
    <row r="77" spans="1:6" x14ac:dyDescent="0.25">
      <c r="A77" s="1"/>
      <c r="B77" s="149"/>
      <c r="C77" s="149"/>
      <c r="D77" s="149"/>
      <c r="E77" s="148"/>
      <c r="F77" s="148"/>
    </row>
    <row r="78" spans="1:6" x14ac:dyDescent="0.25">
      <c r="A78" s="1"/>
      <c r="B78" s="149"/>
      <c r="C78" s="149"/>
      <c r="D78" s="149"/>
      <c r="E78" s="148"/>
      <c r="F78" s="148"/>
    </row>
    <row r="79" spans="1:6" x14ac:dyDescent="0.25">
      <c r="A79" s="1"/>
      <c r="B79" s="149"/>
      <c r="C79" s="149"/>
      <c r="D79" s="149"/>
      <c r="E79" s="148"/>
      <c r="F79" s="148"/>
    </row>
    <row r="80" spans="1:6" x14ac:dyDescent="0.25">
      <c r="A80" s="1"/>
      <c r="B80" s="149"/>
      <c r="C80" s="149"/>
      <c r="D80" s="149"/>
      <c r="E80" s="148"/>
      <c r="F80" s="148"/>
    </row>
    <row r="81" spans="1:6" x14ac:dyDescent="0.25">
      <c r="A81" s="1"/>
      <c r="B81" s="149"/>
      <c r="C81" s="149"/>
      <c r="D81" s="149"/>
      <c r="E81" s="148"/>
      <c r="F81" s="148"/>
    </row>
    <row r="82" spans="1:6" x14ac:dyDescent="0.25">
      <c r="A82" s="1"/>
      <c r="B82" s="149"/>
      <c r="C82" s="149"/>
      <c r="D82" s="149"/>
      <c r="E82" s="148"/>
      <c r="F82" s="148"/>
    </row>
    <row r="83" spans="1:6" x14ac:dyDescent="0.25">
      <c r="A83" s="1"/>
      <c r="B83" s="149"/>
      <c r="C83" s="149"/>
      <c r="D83" s="149"/>
      <c r="E83" s="148"/>
      <c r="F83" s="148"/>
    </row>
    <row r="84" spans="1:6" x14ac:dyDescent="0.25">
      <c r="A84" s="1"/>
      <c r="B84" s="149"/>
      <c r="C84" s="149"/>
      <c r="D84" s="149"/>
      <c r="E84" s="148"/>
      <c r="F84" s="148"/>
    </row>
    <row r="85" spans="1:6" x14ac:dyDescent="0.25">
      <c r="A85" s="1"/>
      <c r="B85" s="149"/>
      <c r="C85" s="149"/>
      <c r="D85" s="149"/>
      <c r="E85" s="148"/>
      <c r="F85" s="148"/>
    </row>
    <row r="86" spans="1:6" x14ac:dyDescent="0.25">
      <c r="A86" s="1"/>
      <c r="B86" s="149"/>
      <c r="C86" s="149"/>
      <c r="D86" s="149"/>
      <c r="E86" s="148"/>
      <c r="F86" s="148"/>
    </row>
    <row r="87" spans="1:6" x14ac:dyDescent="0.25">
      <c r="A87" s="1"/>
      <c r="B87" s="149"/>
      <c r="C87" s="149"/>
      <c r="D87" s="149"/>
      <c r="E87" s="148"/>
      <c r="F87" s="148"/>
    </row>
    <row r="88" spans="1:6" x14ac:dyDescent="0.25">
      <c r="A88" s="1"/>
      <c r="B88" s="149"/>
      <c r="C88" s="149"/>
      <c r="D88" s="149"/>
      <c r="E88" s="148"/>
      <c r="F88" s="148"/>
    </row>
    <row r="89" spans="1:6" x14ac:dyDescent="0.25">
      <c r="A89" s="1"/>
      <c r="B89" s="149"/>
      <c r="C89" s="149"/>
      <c r="D89" s="149"/>
      <c r="E89" s="148"/>
      <c r="F89" s="148"/>
    </row>
    <row r="90" spans="1:6" x14ac:dyDescent="0.25">
      <c r="A90" s="1"/>
      <c r="B90" s="149"/>
      <c r="C90" s="149"/>
      <c r="D90" s="149"/>
      <c r="E90" s="148"/>
      <c r="F90" s="148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1137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22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32</v>
      </c>
      <c r="C15" s="92" t="s">
        <v>6</v>
      </c>
      <c r="D15" s="92" t="s">
        <v>58</v>
      </c>
      <c r="E15" s="93" t="s">
        <v>59</v>
      </c>
      <c r="F15" s="105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4">
        <v>1</v>
      </c>
      <c r="C16" s="95" t="s">
        <v>33</v>
      </c>
      <c r="D16" s="96">
        <f>'Kryci_list 11586'!D16+'Kryci_list 11587'!D16+'Kryci_list 11588'!D16+'Kryci_list 11589'!D16+'Kryci_list 11590'!D16+'Kryci_list 11593'!D16+'Kryci_list 11594'!D16</f>
        <v>0</v>
      </c>
      <c r="E16" s="97">
        <f>'Kryci_list 11586'!E16+'Kryci_list 11587'!E16+'Kryci_list 11588'!E16+'Kryci_list 11589'!E16+'Kryci_list 11590'!E16+'Kryci_list 11593'!E16+'Kryci_list 11594'!E16</f>
        <v>0</v>
      </c>
      <c r="F16" s="106">
        <f>'Kryci_list 11586'!F16+'Kryci_list 11587'!F16+'Kryci_list 11588'!F16+'Kryci_list 11589'!F16+'Kryci_list 11590'!F16+'Kryci_list 11593'!F16+'Kryci_list 11594'!F16</f>
        <v>0</v>
      </c>
      <c r="G16" s="60">
        <v>6</v>
      </c>
      <c r="H16" s="115" t="s">
        <v>39</v>
      </c>
      <c r="I16" s="129"/>
      <c r="J16" s="126">
        <f>Rekapitulácia!F14</f>
        <v>0</v>
      </c>
    </row>
    <row r="17" spans="1:10" ht="18" customHeight="1" x14ac:dyDescent="0.25">
      <c r="A17" s="11"/>
      <c r="B17" s="67">
        <v>2</v>
      </c>
      <c r="C17" s="71" t="s">
        <v>34</v>
      </c>
      <c r="D17" s="78">
        <f>'Kryci_list 11586'!D17+'Kryci_list 11587'!D17+'Kryci_list 11588'!D17+'Kryci_list 11589'!D17+'Kryci_list 11590'!D17+'Kryci_list 11593'!D17+'Kryci_list 11594'!D17</f>
        <v>0</v>
      </c>
      <c r="E17" s="76">
        <f>'Kryci_list 11586'!E17+'Kryci_list 11587'!E17+'Kryci_list 11588'!E17+'Kryci_list 11589'!E17+'Kryci_list 11590'!E17+'Kryci_list 11593'!E17+'Kryci_list 11594'!E17</f>
        <v>0</v>
      </c>
      <c r="F17" s="81">
        <f>'Kryci_list 11586'!F17+'Kryci_list 11587'!F17+'Kryci_list 11588'!F17+'Kryci_list 11589'!F17+'Kryci_list 11590'!F17+'Kryci_list 11593'!F17+'Kryci_list 11594'!F17</f>
        <v>0</v>
      </c>
      <c r="G17" s="61">
        <v>7</v>
      </c>
      <c r="H17" s="116" t="s">
        <v>40</v>
      </c>
      <c r="I17" s="129"/>
      <c r="J17" s="127">
        <f>Rekapitulácia!E14</f>
        <v>0</v>
      </c>
    </row>
    <row r="18" spans="1:10" ht="18" customHeight="1" x14ac:dyDescent="0.25">
      <c r="A18" s="11"/>
      <c r="B18" s="68">
        <v>3</v>
      </c>
      <c r="C18" s="72" t="s">
        <v>35</v>
      </c>
      <c r="D18" s="79">
        <f>'Kryci_list 11586'!D18+'Kryci_list 11587'!D18+'Kryci_list 11588'!D18+'Kryci_list 11589'!D18+'Kryci_list 11590'!D18+'Kryci_list 11593'!D18+'Kryci_list 11594'!D18</f>
        <v>0</v>
      </c>
      <c r="E18" s="77">
        <f>'Kryci_list 11586'!E18+'Kryci_list 11587'!E18+'Kryci_list 11588'!E18+'Kryci_list 11589'!E18+'Kryci_list 11590'!E18+'Kryci_list 11593'!E18+'Kryci_list 11594'!E18</f>
        <v>0</v>
      </c>
      <c r="F18" s="82">
        <f>'Kryci_list 11586'!F18+'Kryci_list 11587'!F18+'Kryci_list 11588'!F18+'Kryci_list 11589'!F18+'Kryci_list 11590'!F18+'Kryci_list 11593'!F18+'Kryci_list 11594'!F18</f>
        <v>0</v>
      </c>
      <c r="G18" s="61">
        <v>8</v>
      </c>
      <c r="H18" s="116" t="s">
        <v>41</v>
      </c>
      <c r="I18" s="129"/>
      <c r="J18" s="127">
        <f>Rekapitulácia!D14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36</v>
      </c>
      <c r="D20" s="80"/>
      <c r="E20" s="100"/>
      <c r="F20" s="107">
        <f>SUM(F16:F19)</f>
        <v>0</v>
      </c>
      <c r="G20" s="61">
        <v>10</v>
      </c>
      <c r="H20" s="116" t="s">
        <v>36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48</v>
      </c>
      <c r="C21" s="69" t="s">
        <v>7</v>
      </c>
      <c r="D21" s="75"/>
      <c r="E21" s="19"/>
      <c r="F21" s="98"/>
      <c r="G21" s="65" t="s">
        <v>54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49</v>
      </c>
      <c r="D22" s="87"/>
      <c r="E22" s="90"/>
      <c r="F22" s="81">
        <f>'Kryci_list 11586'!F22+'Kryci_list 11587'!F22+'Kryci_list 11588'!F22+'Kryci_list 11589'!F22+'Kryci_list 11590'!F22+'Kryci_list 11593'!F22+'Kryci_list 11594'!F22</f>
        <v>0</v>
      </c>
      <c r="G22" s="60">
        <v>16</v>
      </c>
      <c r="H22" s="115" t="s">
        <v>55</v>
      </c>
      <c r="I22" s="129"/>
      <c r="J22" s="126">
        <f>'Kryci_list 11586'!J22+'Kryci_list 11587'!J22+'Kryci_list 11588'!J22+'Kryci_list 11589'!J22+'Kryci_list 11590'!J22+'Kryci_list 11593'!J22+'Kryci_list 11594'!J22</f>
        <v>0</v>
      </c>
    </row>
    <row r="23" spans="1:10" ht="18" customHeight="1" x14ac:dyDescent="0.25">
      <c r="A23" s="11"/>
      <c r="B23" s="61">
        <v>12</v>
      </c>
      <c r="C23" s="64" t="s">
        <v>50</v>
      </c>
      <c r="D23" s="66"/>
      <c r="E23" s="90"/>
      <c r="F23" s="82">
        <f>'Kryci_list 11586'!F23+'Kryci_list 11587'!F23+'Kryci_list 11588'!F23+'Kryci_list 11589'!F23+'Kryci_list 11590'!F23+'Kryci_list 11593'!F23+'Kryci_list 11594'!F23</f>
        <v>0</v>
      </c>
      <c r="G23" s="61">
        <v>17</v>
      </c>
      <c r="H23" s="116" t="s">
        <v>56</v>
      </c>
      <c r="I23" s="129"/>
      <c r="J23" s="127">
        <f>'Kryci_list 11586'!J23+'Kryci_list 11587'!J23+'Kryci_list 11588'!J23+'Kryci_list 11589'!J23+'Kryci_list 11590'!J23+'Kryci_list 11593'!J23+'Kryci_list 11594'!J23</f>
        <v>0</v>
      </c>
    </row>
    <row r="24" spans="1:10" ht="18" customHeight="1" x14ac:dyDescent="0.25">
      <c r="A24" s="11"/>
      <c r="B24" s="61">
        <v>13</v>
      </c>
      <c r="C24" s="64" t="s">
        <v>51</v>
      </c>
      <c r="D24" s="66"/>
      <c r="E24" s="90"/>
      <c r="F24" s="82">
        <f>'Kryci_list 11586'!F24+'Kryci_list 11587'!F24+'Kryci_list 11588'!F24+'Kryci_list 11589'!F24+'Kryci_list 11590'!F24+'Kryci_list 11593'!F24+'Kryci_list 11594'!F24</f>
        <v>0</v>
      </c>
      <c r="G24" s="61">
        <v>18</v>
      </c>
      <c r="H24" s="116" t="s">
        <v>57</v>
      </c>
      <c r="I24" s="129"/>
      <c r="J24" s="127">
        <f>'Kryci_list 11586'!J24+'Kryci_list 11587'!J24+'Kryci_list 11588'!J24+'Kryci_list 11589'!J24+'Kryci_list 11590'!J24+'Kryci_list 11593'!J24+'Kryci_list 11594'!J24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36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63</v>
      </c>
      <c r="D27" s="136"/>
      <c r="E27" s="102"/>
      <c r="F27" s="30"/>
      <c r="G27" s="109" t="s">
        <v>42</v>
      </c>
      <c r="H27" s="104" t="s">
        <v>43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44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45</v>
      </c>
      <c r="I29" s="123">
        <f>Rekapitulácia!B15</f>
        <v>0</v>
      </c>
      <c r="J29" s="119">
        <f>ROUND(((ROUND(I29,2)*20)/100),2)*1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46</v>
      </c>
      <c r="I30" s="89">
        <f>Rekapitulácia!B16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36</v>
      </c>
      <c r="I31" s="28"/>
      <c r="J31" s="191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7" t="s">
        <v>47</v>
      </c>
      <c r="H32" s="188"/>
      <c r="I32" s="189"/>
      <c r="J32" s="190"/>
    </row>
    <row r="33" spans="1:10" ht="18" customHeight="1" thickTop="1" x14ac:dyDescent="0.25">
      <c r="A33" s="11"/>
      <c r="B33" s="101"/>
      <c r="C33" s="102"/>
      <c r="D33" s="141" t="s">
        <v>61</v>
      </c>
      <c r="E33" s="15"/>
      <c r="F33" s="15"/>
      <c r="G33" s="14"/>
      <c r="H33" s="141" t="s">
        <v>62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opLeftCell="B1" workbookViewId="0">
      <pane ySplit="8" topLeftCell="A57" activePane="bottomLeft" state="frozen"/>
      <selection pane="bottomLeft" activeCell="G69" sqref="G69"/>
    </sheetView>
  </sheetViews>
  <sheetFormatPr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9.7109375" customWidth="1"/>
    <col min="7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</cols>
  <sheetData>
    <row r="1" spans="1:26" x14ac:dyDescent="0.25">
      <c r="A1" s="3"/>
      <c r="B1" s="5" t="s">
        <v>27</v>
      </c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30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903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78</v>
      </c>
      <c r="B8" s="164" t="s">
        <v>79</v>
      </c>
      <c r="C8" s="164" t="s">
        <v>80</v>
      </c>
      <c r="D8" s="164" t="s">
        <v>81</v>
      </c>
      <c r="E8" s="164" t="s">
        <v>82</v>
      </c>
      <c r="F8" s="164" t="s">
        <v>83</v>
      </c>
      <c r="G8" s="164" t="s">
        <v>58</v>
      </c>
      <c r="H8" s="164" t="s">
        <v>59</v>
      </c>
      <c r="I8" s="164" t="s">
        <v>84</v>
      </c>
      <c r="J8" s="164"/>
      <c r="K8" s="164"/>
      <c r="L8" s="164"/>
      <c r="M8" s="164"/>
      <c r="N8" s="164"/>
      <c r="O8" s="164"/>
      <c r="P8" s="164" t="s">
        <v>85</v>
      </c>
      <c r="Q8" s="161"/>
      <c r="R8" s="161"/>
      <c r="S8" s="164" t="s">
        <v>86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74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413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163</v>
      </c>
      <c r="C11" s="172" t="s">
        <v>909</v>
      </c>
      <c r="D11" s="168" t="s">
        <v>1172</v>
      </c>
      <c r="E11" s="168" t="s">
        <v>128</v>
      </c>
      <c r="F11" s="169">
        <v>45</v>
      </c>
      <c r="G11" s="170"/>
      <c r="H11" s="170"/>
      <c r="I11" s="170">
        <f>ROUND(F11*(G11+H11),2)</f>
        <v>0</v>
      </c>
      <c r="J11" s="168">
        <f>ROUND(F11*(N11),2)</f>
        <v>18</v>
      </c>
      <c r="K11" s="1">
        <f>ROUND(F11*(O11),2)</f>
        <v>0</v>
      </c>
      <c r="L11" s="1"/>
      <c r="M11" s="1">
        <f>ROUND(F11*(H11),2)</f>
        <v>0</v>
      </c>
      <c r="N11" s="1">
        <v>0.4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163</v>
      </c>
      <c r="C12" s="172" t="s">
        <v>910</v>
      </c>
      <c r="D12" s="168" t="s">
        <v>1173</v>
      </c>
      <c r="E12" s="168" t="s">
        <v>128</v>
      </c>
      <c r="F12" s="169">
        <v>55</v>
      </c>
      <c r="G12" s="170"/>
      <c r="H12" s="170"/>
      <c r="I12" s="170">
        <f>ROUND(F12*(G12+H12),2)</f>
        <v>0</v>
      </c>
      <c r="J12" s="168">
        <f>ROUND(F12*(N12),2)</f>
        <v>18.7</v>
      </c>
      <c r="K12" s="1">
        <f>ROUND(F12*(O12),2)</f>
        <v>0</v>
      </c>
      <c r="L12" s="1"/>
      <c r="M12" s="1">
        <f>ROUND(F12*(H12),2)</f>
        <v>0</v>
      </c>
      <c r="N12" s="1">
        <v>0.34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608</v>
      </c>
      <c r="C13" s="172" t="s">
        <v>911</v>
      </c>
      <c r="D13" s="168" t="s">
        <v>912</v>
      </c>
      <c r="E13" s="168" t="s">
        <v>128</v>
      </c>
      <c r="F13" s="169">
        <v>54</v>
      </c>
      <c r="G13" s="170"/>
      <c r="H13" s="170"/>
      <c r="I13" s="170">
        <f>ROUND(F13*(G13+H13),2)</f>
        <v>0</v>
      </c>
      <c r="J13" s="168">
        <f>ROUND(F13*(N13),2)</f>
        <v>189</v>
      </c>
      <c r="K13" s="1">
        <f>ROUND(F13*(O13),2)</f>
        <v>0</v>
      </c>
      <c r="L13" s="1">
        <f>ROUND(F13*(G13),2)</f>
        <v>0</v>
      </c>
      <c r="M13" s="1"/>
      <c r="N13" s="1">
        <v>3.5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608</v>
      </c>
      <c r="C14" s="172" t="s">
        <v>913</v>
      </c>
      <c r="D14" s="168" t="s">
        <v>914</v>
      </c>
      <c r="E14" s="168" t="s">
        <v>128</v>
      </c>
      <c r="F14" s="169">
        <v>55</v>
      </c>
      <c r="G14" s="170"/>
      <c r="H14" s="170"/>
      <c r="I14" s="170">
        <f>ROUND(F14*(G14+H14),2)</f>
        <v>0</v>
      </c>
      <c r="J14" s="168">
        <f>ROUND(F14*(N14),2)</f>
        <v>275</v>
      </c>
      <c r="K14" s="1">
        <f>ROUND(F14*(O14),2)</f>
        <v>0</v>
      </c>
      <c r="L14" s="1">
        <f>ROUND(F14*(G14),2)</f>
        <v>0</v>
      </c>
      <c r="M14" s="1"/>
      <c r="N14" s="1">
        <v>5</v>
      </c>
      <c r="O14" s="1"/>
      <c r="P14" s="167"/>
      <c r="Q14" s="173"/>
      <c r="R14" s="173"/>
      <c r="S14" s="167"/>
      <c r="Z14">
        <v>0</v>
      </c>
    </row>
    <row r="15" spans="1:26" x14ac:dyDescent="0.25">
      <c r="A15" s="156"/>
      <c r="B15" s="156"/>
      <c r="C15" s="156"/>
      <c r="D15" s="156" t="s">
        <v>413</v>
      </c>
      <c r="E15" s="156"/>
      <c r="F15" s="167"/>
      <c r="G15" s="159">
        <f>ROUND((SUM(L10:L14))/1,2)</f>
        <v>0</v>
      </c>
      <c r="H15" s="159">
        <f>ROUND((SUM(M10:M14))/1,2)</f>
        <v>0</v>
      </c>
      <c r="I15" s="159">
        <f>ROUND((SUM(I10:I14))/1,2)</f>
        <v>0</v>
      </c>
      <c r="J15" s="156"/>
      <c r="K15" s="156"/>
      <c r="L15" s="156">
        <f>ROUND((SUM(L10:L14))/1,2)</f>
        <v>0</v>
      </c>
      <c r="M15" s="156">
        <f>ROUND((SUM(M10:M14))/1,2)</f>
        <v>0</v>
      </c>
      <c r="N15" s="156"/>
      <c r="O15" s="156"/>
      <c r="P15" s="174">
        <f>ROUND((SUM(P10:P14))/1,2)</f>
        <v>0</v>
      </c>
      <c r="Q15" s="153"/>
      <c r="R15" s="153"/>
      <c r="S15" s="174">
        <f>ROUND((SUM(S10:S14))/1,2)</f>
        <v>0</v>
      </c>
      <c r="T15" s="153"/>
      <c r="U15" s="153"/>
      <c r="V15" s="153"/>
      <c r="W15" s="153"/>
      <c r="X15" s="153"/>
      <c r="Y15" s="153"/>
      <c r="Z15" s="153"/>
    </row>
    <row r="16" spans="1:26" x14ac:dyDescent="0.25">
      <c r="A16" s="1"/>
      <c r="B16" s="1"/>
      <c r="C16" s="1"/>
      <c r="D16" s="1"/>
      <c r="E16" s="1"/>
      <c r="F16" s="163"/>
      <c r="G16" s="149"/>
      <c r="H16" s="149"/>
      <c r="I16" s="149"/>
      <c r="J16" s="1"/>
      <c r="K16" s="1"/>
      <c r="L16" s="1"/>
      <c r="M16" s="1"/>
      <c r="N16" s="1"/>
      <c r="O16" s="1"/>
      <c r="P16" s="1"/>
      <c r="S16" s="1"/>
    </row>
    <row r="17" spans="1:26" x14ac:dyDescent="0.25">
      <c r="A17" s="156"/>
      <c r="B17" s="156"/>
      <c r="C17" s="156"/>
      <c r="D17" s="156" t="s">
        <v>904</v>
      </c>
      <c r="E17" s="156"/>
      <c r="F17" s="167"/>
      <c r="G17" s="157"/>
      <c r="H17" s="157"/>
      <c r="I17" s="157"/>
      <c r="J17" s="156"/>
      <c r="K17" s="156"/>
      <c r="L17" s="156"/>
      <c r="M17" s="156"/>
      <c r="N17" s="156"/>
      <c r="O17" s="156"/>
      <c r="P17" s="156"/>
      <c r="Q17" s="153"/>
      <c r="R17" s="153"/>
      <c r="S17" s="156"/>
      <c r="T17" s="153"/>
      <c r="U17" s="153"/>
      <c r="V17" s="153"/>
      <c r="W17" s="153"/>
      <c r="X17" s="153"/>
      <c r="Y17" s="153"/>
      <c r="Z17" s="153"/>
    </row>
    <row r="18" spans="1:26" ht="24.95" customHeight="1" x14ac:dyDescent="0.25">
      <c r="A18" s="171"/>
      <c r="B18" s="168" t="s">
        <v>163</v>
      </c>
      <c r="C18" s="172" t="s">
        <v>915</v>
      </c>
      <c r="D18" s="168" t="s">
        <v>916</v>
      </c>
      <c r="E18" s="168" t="s">
        <v>149</v>
      </c>
      <c r="F18" s="169">
        <v>1</v>
      </c>
      <c r="G18" s="170"/>
      <c r="H18" s="170"/>
      <c r="I18" s="170">
        <f>ROUND(F18*(G18+H18),2)</f>
        <v>0</v>
      </c>
      <c r="J18" s="168">
        <f>ROUND(F18*(N18),2)</f>
        <v>968.76</v>
      </c>
      <c r="K18" s="1">
        <f>ROUND(F18*(O18),2)</f>
        <v>0</v>
      </c>
      <c r="L18" s="1"/>
      <c r="M18" s="1">
        <f>ROUND(F18*(H18),2)</f>
        <v>0</v>
      </c>
      <c r="N18" s="1">
        <v>968.76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608</v>
      </c>
      <c r="C19" s="172" t="s">
        <v>913</v>
      </c>
      <c r="D19" s="168" t="s">
        <v>917</v>
      </c>
      <c r="E19" s="168" t="s">
        <v>918</v>
      </c>
      <c r="F19" s="169">
        <v>3</v>
      </c>
      <c r="G19" s="170"/>
      <c r="H19" s="170"/>
      <c r="I19" s="170">
        <f>ROUND(F19*(G19+H19),2)</f>
        <v>0</v>
      </c>
      <c r="J19" s="168">
        <f>ROUND(F19*(N19),2)</f>
        <v>89.1</v>
      </c>
      <c r="K19" s="1">
        <f>ROUND(F19*(O19),2)</f>
        <v>0</v>
      </c>
      <c r="L19" s="1">
        <f>ROUND(F19*(G19),2)</f>
        <v>0</v>
      </c>
      <c r="M19" s="1"/>
      <c r="N19" s="1">
        <v>29.7</v>
      </c>
      <c r="O19" s="1"/>
      <c r="P19" s="167"/>
      <c r="Q19" s="173"/>
      <c r="R19" s="173"/>
      <c r="S19" s="167"/>
      <c r="Z19">
        <v>0</v>
      </c>
    </row>
    <row r="20" spans="1:26" ht="24.95" customHeight="1" x14ac:dyDescent="0.25">
      <c r="A20" s="171"/>
      <c r="B20" s="168" t="s">
        <v>608</v>
      </c>
      <c r="C20" s="172" t="s">
        <v>913</v>
      </c>
      <c r="D20" s="168" t="s">
        <v>919</v>
      </c>
      <c r="E20" s="168" t="s">
        <v>603</v>
      </c>
      <c r="F20" s="169">
        <v>3</v>
      </c>
      <c r="G20" s="170"/>
      <c r="H20" s="170"/>
      <c r="I20" s="170">
        <f>ROUND(F20*(G20+H20),2)</f>
        <v>0</v>
      </c>
      <c r="J20" s="168">
        <f>ROUND(F20*(N20),2)</f>
        <v>60.6</v>
      </c>
      <c r="K20" s="1">
        <f>ROUND(F20*(O20),2)</f>
        <v>0</v>
      </c>
      <c r="L20" s="1">
        <f>ROUND(F20*(G20),2)</f>
        <v>0</v>
      </c>
      <c r="M20" s="1"/>
      <c r="N20" s="1">
        <v>20.2</v>
      </c>
      <c r="O20" s="1"/>
      <c r="P20" s="167"/>
      <c r="Q20" s="173"/>
      <c r="R20" s="173"/>
      <c r="S20" s="167"/>
      <c r="Z20">
        <v>0</v>
      </c>
    </row>
    <row r="21" spans="1:26" ht="24.95" customHeight="1" x14ac:dyDescent="0.25">
      <c r="A21" s="171"/>
      <c r="B21" s="168" t="s">
        <v>608</v>
      </c>
      <c r="C21" s="172" t="s">
        <v>913</v>
      </c>
      <c r="D21" s="168" t="s">
        <v>920</v>
      </c>
      <c r="E21" s="168" t="s">
        <v>603</v>
      </c>
      <c r="F21" s="169">
        <v>1</v>
      </c>
      <c r="G21" s="170"/>
      <c r="H21" s="170"/>
      <c r="I21" s="170">
        <f>ROUND(F21*(G21+H21),2)</f>
        <v>0</v>
      </c>
      <c r="J21" s="168">
        <f>ROUND(F21*(N21),2)</f>
        <v>50.78</v>
      </c>
      <c r="K21" s="1">
        <f>ROUND(F21*(O21),2)</f>
        <v>0</v>
      </c>
      <c r="L21" s="1">
        <f>ROUND(F21*(G21),2)</f>
        <v>0</v>
      </c>
      <c r="M21" s="1"/>
      <c r="N21" s="1">
        <v>50.78</v>
      </c>
      <c r="O21" s="1"/>
      <c r="P21" s="167"/>
      <c r="Q21" s="173"/>
      <c r="R21" s="173"/>
      <c r="S21" s="167"/>
      <c r="Z21">
        <v>0</v>
      </c>
    </row>
    <row r="22" spans="1:26" x14ac:dyDescent="0.25">
      <c r="A22" s="156"/>
      <c r="B22" s="156"/>
      <c r="C22" s="156"/>
      <c r="D22" s="156" t="s">
        <v>904</v>
      </c>
      <c r="E22" s="156"/>
      <c r="F22" s="167"/>
      <c r="G22" s="159">
        <f>ROUND((SUM(L17:L21))/1,2)</f>
        <v>0</v>
      </c>
      <c r="H22" s="159">
        <f>ROUND((SUM(M17:M21))/1,2)</f>
        <v>0</v>
      </c>
      <c r="I22" s="159">
        <f>ROUND((SUM(I17:I21))/1,2)</f>
        <v>0</v>
      </c>
      <c r="J22" s="156"/>
      <c r="K22" s="156"/>
      <c r="L22" s="156">
        <f>ROUND((SUM(L17:L21))/1,2)</f>
        <v>0</v>
      </c>
      <c r="M22" s="156">
        <f>ROUND((SUM(M17:M21))/1,2)</f>
        <v>0</v>
      </c>
      <c r="N22" s="156"/>
      <c r="O22" s="156"/>
      <c r="P22" s="174">
        <f>ROUND((SUM(P17:P21))/1,2)</f>
        <v>0</v>
      </c>
      <c r="Q22" s="153"/>
      <c r="R22" s="153"/>
      <c r="S22" s="174">
        <f>ROUND((SUM(S17:S21))/1,2)</f>
        <v>0</v>
      </c>
      <c r="T22" s="153"/>
      <c r="U22" s="153"/>
      <c r="V22" s="153"/>
      <c r="W22" s="153"/>
      <c r="X22" s="153"/>
      <c r="Y22" s="153"/>
      <c r="Z22" s="153"/>
    </row>
    <row r="23" spans="1:26" x14ac:dyDescent="0.25">
      <c r="A23" s="1"/>
      <c r="B23" s="1"/>
      <c r="C23" s="1"/>
      <c r="D23" s="1"/>
      <c r="E23" s="1"/>
      <c r="F23" s="163"/>
      <c r="G23" s="149"/>
      <c r="H23" s="149"/>
      <c r="I23" s="149"/>
      <c r="J23" s="1"/>
      <c r="K23" s="1"/>
      <c r="L23" s="1"/>
      <c r="M23" s="1"/>
      <c r="N23" s="1"/>
      <c r="O23" s="1"/>
      <c r="P23" s="1"/>
      <c r="S23" s="1"/>
    </row>
    <row r="24" spans="1:26" x14ac:dyDescent="0.25">
      <c r="A24" s="156"/>
      <c r="B24" s="156"/>
      <c r="C24" s="156"/>
      <c r="D24" s="156" t="s">
        <v>905</v>
      </c>
      <c r="E24" s="156"/>
      <c r="F24" s="167"/>
      <c r="G24" s="157"/>
      <c r="H24" s="157"/>
      <c r="I24" s="157"/>
      <c r="J24" s="156"/>
      <c r="K24" s="156"/>
      <c r="L24" s="156"/>
      <c r="M24" s="156"/>
      <c r="N24" s="156"/>
      <c r="O24" s="156"/>
      <c r="P24" s="156"/>
      <c r="Q24" s="153"/>
      <c r="R24" s="153"/>
      <c r="S24" s="156"/>
      <c r="T24" s="153"/>
      <c r="U24" s="153"/>
      <c r="V24" s="153"/>
      <c r="W24" s="153"/>
      <c r="X24" s="153"/>
      <c r="Y24" s="153"/>
      <c r="Z24" s="153"/>
    </row>
    <row r="25" spans="1:26" ht="24.95" customHeight="1" x14ac:dyDescent="0.25">
      <c r="A25" s="171"/>
      <c r="B25" s="168" t="s">
        <v>608</v>
      </c>
      <c r="C25" s="172" t="s">
        <v>921</v>
      </c>
      <c r="D25" s="168" t="s">
        <v>1174</v>
      </c>
      <c r="E25" s="168" t="s">
        <v>603</v>
      </c>
      <c r="F25" s="169">
        <v>1</v>
      </c>
      <c r="G25" s="170"/>
      <c r="H25" s="170"/>
      <c r="I25" s="170">
        <f>ROUND(F25*(G25+H25),2)</f>
        <v>0</v>
      </c>
      <c r="J25" s="168">
        <f>ROUND(F25*(N25),2)</f>
        <v>392.58</v>
      </c>
      <c r="K25" s="1">
        <f>ROUND(F25*(O25),2)</f>
        <v>0</v>
      </c>
      <c r="L25" s="1">
        <f>ROUND(F25*(G25),2)</f>
        <v>0</v>
      </c>
      <c r="M25" s="1"/>
      <c r="N25" s="1">
        <v>392.58</v>
      </c>
      <c r="O25" s="1"/>
      <c r="P25" s="167"/>
      <c r="Q25" s="173"/>
      <c r="R25" s="173"/>
      <c r="S25" s="167"/>
      <c r="Z25">
        <v>0</v>
      </c>
    </row>
    <row r="26" spans="1:26" x14ac:dyDescent="0.25">
      <c r="A26" s="156"/>
      <c r="B26" s="156"/>
      <c r="C26" s="156"/>
      <c r="D26" s="156" t="s">
        <v>905</v>
      </c>
      <c r="E26" s="156"/>
      <c r="F26" s="167"/>
      <c r="G26" s="159">
        <f>ROUND((SUM(L24:L25))/1,2)</f>
        <v>0</v>
      </c>
      <c r="H26" s="159">
        <f>ROUND((SUM(M24:M25))/1,2)</f>
        <v>0</v>
      </c>
      <c r="I26" s="159">
        <f>ROUND((SUM(I24:I25))/1,2)</f>
        <v>0</v>
      </c>
      <c r="J26" s="156"/>
      <c r="K26" s="156"/>
      <c r="L26" s="156">
        <f>ROUND((SUM(L24:L25))/1,2)</f>
        <v>0</v>
      </c>
      <c r="M26" s="156">
        <f>ROUND((SUM(M24:M25))/1,2)</f>
        <v>0</v>
      </c>
      <c r="N26" s="156"/>
      <c r="O26" s="156"/>
      <c r="P26" s="174">
        <f>ROUND((SUM(P24:P25))/1,2)</f>
        <v>0</v>
      </c>
      <c r="Q26" s="153"/>
      <c r="R26" s="153"/>
      <c r="S26" s="174">
        <f>ROUND((SUM(S24:S25))/1,2)</f>
        <v>0</v>
      </c>
      <c r="T26" s="153"/>
      <c r="U26" s="153"/>
      <c r="V26" s="153"/>
      <c r="W26" s="153"/>
      <c r="X26" s="153"/>
      <c r="Y26" s="153"/>
      <c r="Z26" s="153"/>
    </row>
    <row r="27" spans="1:26" x14ac:dyDescent="0.25">
      <c r="A27" s="1"/>
      <c r="B27" s="1"/>
      <c r="C27" s="1"/>
      <c r="D27" s="1"/>
      <c r="E27" s="1"/>
      <c r="F27" s="163"/>
      <c r="G27" s="149"/>
      <c r="H27" s="149"/>
      <c r="I27" s="149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56"/>
      <c r="B28" s="156"/>
      <c r="C28" s="156"/>
      <c r="D28" s="156" t="s">
        <v>906</v>
      </c>
      <c r="E28" s="156"/>
      <c r="F28" s="167"/>
      <c r="G28" s="157"/>
      <c r="H28" s="157"/>
      <c r="I28" s="157"/>
      <c r="J28" s="156"/>
      <c r="K28" s="156"/>
      <c r="L28" s="156"/>
      <c r="M28" s="156"/>
      <c r="N28" s="156"/>
      <c r="O28" s="156"/>
      <c r="P28" s="156"/>
      <c r="Q28" s="153"/>
      <c r="R28" s="153"/>
      <c r="S28" s="156"/>
      <c r="T28" s="153"/>
      <c r="U28" s="153"/>
      <c r="V28" s="153"/>
      <c r="W28" s="153"/>
      <c r="X28" s="153"/>
      <c r="Y28" s="153"/>
      <c r="Z28" s="153"/>
    </row>
    <row r="29" spans="1:26" ht="24.95" customHeight="1" x14ac:dyDescent="0.25">
      <c r="A29" s="171"/>
      <c r="B29" s="168" t="s">
        <v>608</v>
      </c>
      <c r="C29" s="172" t="s">
        <v>922</v>
      </c>
      <c r="D29" s="168" t="s">
        <v>923</v>
      </c>
      <c r="E29" s="168" t="s">
        <v>128</v>
      </c>
      <c r="F29" s="169">
        <v>15</v>
      </c>
      <c r="G29" s="170"/>
      <c r="H29" s="170"/>
      <c r="I29" s="170">
        <f t="shared" ref="I29:I34" si="0">ROUND(F29*(G29+H29),2)</f>
        <v>0</v>
      </c>
      <c r="J29" s="168">
        <f t="shared" ref="J29:J34" si="1">ROUND(F29*(N29),2)</f>
        <v>62.1</v>
      </c>
      <c r="K29" s="1">
        <f t="shared" ref="K29:K34" si="2">ROUND(F29*(O29),2)</f>
        <v>0</v>
      </c>
      <c r="L29" s="1">
        <f t="shared" ref="L29:L34" si="3">ROUND(F29*(G29),2)</f>
        <v>0</v>
      </c>
      <c r="M29" s="1"/>
      <c r="N29" s="1">
        <v>4.1399999999999997</v>
      </c>
      <c r="O29" s="1"/>
      <c r="P29" s="167"/>
      <c r="Q29" s="173"/>
      <c r="R29" s="173"/>
      <c r="S29" s="167"/>
      <c r="Z29">
        <v>0</v>
      </c>
    </row>
    <row r="30" spans="1:26" ht="24.95" customHeight="1" x14ac:dyDescent="0.25">
      <c r="A30" s="171"/>
      <c r="B30" s="168" t="s">
        <v>608</v>
      </c>
      <c r="C30" s="172" t="s">
        <v>924</v>
      </c>
      <c r="D30" s="168" t="s">
        <v>925</v>
      </c>
      <c r="E30" s="168" t="s">
        <v>603</v>
      </c>
      <c r="F30" s="169">
        <v>6</v>
      </c>
      <c r="G30" s="170"/>
      <c r="H30" s="170"/>
      <c r="I30" s="170">
        <f t="shared" si="0"/>
        <v>0</v>
      </c>
      <c r="J30" s="168">
        <f t="shared" si="1"/>
        <v>3.42</v>
      </c>
      <c r="K30" s="1">
        <f t="shared" si="2"/>
        <v>0</v>
      </c>
      <c r="L30" s="1">
        <f t="shared" si="3"/>
        <v>0</v>
      </c>
      <c r="M30" s="1"/>
      <c r="N30" s="1">
        <v>0.56999999999999995</v>
      </c>
      <c r="O30" s="1"/>
      <c r="P30" s="167"/>
      <c r="Q30" s="173"/>
      <c r="R30" s="173"/>
      <c r="S30" s="167"/>
      <c r="Z30">
        <v>0</v>
      </c>
    </row>
    <row r="31" spans="1:26" ht="24.95" customHeight="1" x14ac:dyDescent="0.25">
      <c r="A31" s="171"/>
      <c r="B31" s="168" t="s">
        <v>608</v>
      </c>
      <c r="C31" s="172" t="s">
        <v>926</v>
      </c>
      <c r="D31" s="168" t="s">
        <v>927</v>
      </c>
      <c r="E31" s="168" t="s">
        <v>128</v>
      </c>
      <c r="F31" s="169">
        <v>20</v>
      </c>
      <c r="G31" s="170"/>
      <c r="H31" s="170"/>
      <c r="I31" s="170">
        <f t="shared" si="0"/>
        <v>0</v>
      </c>
      <c r="J31" s="168">
        <f t="shared" si="1"/>
        <v>61</v>
      </c>
      <c r="K31" s="1">
        <f t="shared" si="2"/>
        <v>0</v>
      </c>
      <c r="L31" s="1">
        <f t="shared" si="3"/>
        <v>0</v>
      </c>
      <c r="M31" s="1"/>
      <c r="N31" s="1">
        <v>3.05</v>
      </c>
      <c r="O31" s="1"/>
      <c r="P31" s="167"/>
      <c r="Q31" s="173"/>
      <c r="R31" s="173"/>
      <c r="S31" s="167"/>
      <c r="Z31">
        <v>0</v>
      </c>
    </row>
    <row r="32" spans="1:26" ht="24.95" customHeight="1" x14ac:dyDescent="0.25">
      <c r="A32" s="171"/>
      <c r="B32" s="168" t="s">
        <v>608</v>
      </c>
      <c r="C32" s="172" t="s">
        <v>928</v>
      </c>
      <c r="D32" s="168" t="s">
        <v>929</v>
      </c>
      <c r="E32" s="168" t="s">
        <v>603</v>
      </c>
      <c r="F32" s="169">
        <v>10</v>
      </c>
      <c r="G32" s="170"/>
      <c r="H32" s="170"/>
      <c r="I32" s="170">
        <f t="shared" si="0"/>
        <v>0</v>
      </c>
      <c r="J32" s="168">
        <f t="shared" si="1"/>
        <v>4</v>
      </c>
      <c r="K32" s="1">
        <f t="shared" si="2"/>
        <v>0</v>
      </c>
      <c r="L32" s="1">
        <f t="shared" si="3"/>
        <v>0</v>
      </c>
      <c r="M32" s="1"/>
      <c r="N32" s="1">
        <v>0.4</v>
      </c>
      <c r="O32" s="1"/>
      <c r="P32" s="167"/>
      <c r="Q32" s="173"/>
      <c r="R32" s="173"/>
      <c r="S32" s="167"/>
      <c r="Z32">
        <v>0</v>
      </c>
    </row>
    <row r="33" spans="1:26" ht="24.95" customHeight="1" x14ac:dyDescent="0.25">
      <c r="A33" s="171"/>
      <c r="B33" s="168" t="s">
        <v>608</v>
      </c>
      <c r="C33" s="172" t="s">
        <v>930</v>
      </c>
      <c r="D33" s="168" t="s">
        <v>931</v>
      </c>
      <c r="E33" s="168" t="s">
        <v>128</v>
      </c>
      <c r="F33" s="169">
        <v>15</v>
      </c>
      <c r="G33" s="170"/>
      <c r="H33" s="170"/>
      <c r="I33" s="170">
        <f t="shared" si="0"/>
        <v>0</v>
      </c>
      <c r="J33" s="168">
        <f t="shared" si="1"/>
        <v>36</v>
      </c>
      <c r="K33" s="1">
        <f t="shared" si="2"/>
        <v>0</v>
      </c>
      <c r="L33" s="1">
        <f t="shared" si="3"/>
        <v>0</v>
      </c>
      <c r="M33" s="1"/>
      <c r="N33" s="1">
        <v>2.4</v>
      </c>
      <c r="O33" s="1"/>
      <c r="P33" s="167"/>
      <c r="Q33" s="173"/>
      <c r="R33" s="173"/>
      <c r="S33" s="167"/>
      <c r="Z33">
        <v>0</v>
      </c>
    </row>
    <row r="34" spans="1:26" ht="24.95" customHeight="1" x14ac:dyDescent="0.25">
      <c r="A34" s="171"/>
      <c r="B34" s="168" t="s">
        <v>608</v>
      </c>
      <c r="C34" s="172" t="s">
        <v>932</v>
      </c>
      <c r="D34" s="168" t="s">
        <v>933</v>
      </c>
      <c r="E34" s="168" t="s">
        <v>603</v>
      </c>
      <c r="F34" s="169">
        <v>6</v>
      </c>
      <c r="G34" s="170"/>
      <c r="H34" s="170"/>
      <c r="I34" s="170">
        <f t="shared" si="0"/>
        <v>0</v>
      </c>
      <c r="J34" s="168">
        <f t="shared" si="1"/>
        <v>2.4</v>
      </c>
      <c r="K34" s="1">
        <f t="shared" si="2"/>
        <v>0</v>
      </c>
      <c r="L34" s="1">
        <f t="shared" si="3"/>
        <v>0</v>
      </c>
      <c r="M34" s="1"/>
      <c r="N34" s="1">
        <v>0.4</v>
      </c>
      <c r="O34" s="1"/>
      <c r="P34" s="167"/>
      <c r="Q34" s="173"/>
      <c r="R34" s="173"/>
      <c r="S34" s="167"/>
      <c r="Z34">
        <v>0</v>
      </c>
    </row>
    <row r="35" spans="1:26" x14ac:dyDescent="0.25">
      <c r="A35" s="156"/>
      <c r="B35" s="156"/>
      <c r="C35" s="156"/>
      <c r="D35" s="156" t="s">
        <v>906</v>
      </c>
      <c r="E35" s="156"/>
      <c r="F35" s="167"/>
      <c r="G35" s="159">
        <f>ROUND((SUM(L28:L34))/1,2)</f>
        <v>0</v>
      </c>
      <c r="H35" s="159">
        <f>ROUND((SUM(M28:M34))/1,2)</f>
        <v>0</v>
      </c>
      <c r="I35" s="159">
        <f>ROUND((SUM(I28:I34))/1,2)</f>
        <v>0</v>
      </c>
      <c r="J35" s="156"/>
      <c r="K35" s="156"/>
      <c r="L35" s="156">
        <f>ROUND((SUM(L28:L34))/1,2)</f>
        <v>0</v>
      </c>
      <c r="M35" s="156">
        <f>ROUND((SUM(M28:M34))/1,2)</f>
        <v>0</v>
      </c>
      <c r="N35" s="156"/>
      <c r="O35" s="156"/>
      <c r="P35" s="174">
        <f>ROUND((SUM(P28:P34))/1,2)</f>
        <v>0</v>
      </c>
      <c r="Q35" s="153"/>
      <c r="R35" s="153"/>
      <c r="S35" s="174">
        <f>ROUND((SUM(S28:S34))/1,2)</f>
        <v>0</v>
      </c>
      <c r="T35" s="153"/>
      <c r="U35" s="153"/>
      <c r="V35" s="153"/>
      <c r="W35" s="153"/>
      <c r="X35" s="153"/>
      <c r="Y35" s="153"/>
      <c r="Z35" s="153"/>
    </row>
    <row r="36" spans="1:26" x14ac:dyDescent="0.25">
      <c r="A36" s="1"/>
      <c r="B36" s="1"/>
      <c r="C36" s="1"/>
      <c r="D36" s="1"/>
      <c r="E36" s="1"/>
      <c r="F36" s="163"/>
      <c r="G36" s="149"/>
      <c r="H36" s="149"/>
      <c r="I36" s="149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6"/>
      <c r="B37" s="156"/>
      <c r="C37" s="156"/>
      <c r="D37" s="156" t="s">
        <v>907</v>
      </c>
      <c r="E37" s="156"/>
      <c r="F37" s="167"/>
      <c r="G37" s="157"/>
      <c r="H37" s="157"/>
      <c r="I37" s="157"/>
      <c r="J37" s="156"/>
      <c r="K37" s="156"/>
      <c r="L37" s="156"/>
      <c r="M37" s="156"/>
      <c r="N37" s="156"/>
      <c r="O37" s="156"/>
      <c r="P37" s="156"/>
      <c r="Q37" s="153"/>
      <c r="R37" s="153"/>
      <c r="S37" s="156"/>
      <c r="T37" s="153"/>
      <c r="U37" s="153"/>
      <c r="V37" s="153"/>
      <c r="W37" s="153"/>
      <c r="X37" s="153"/>
      <c r="Y37" s="153"/>
      <c r="Z37" s="153"/>
    </row>
    <row r="38" spans="1:26" ht="24.95" customHeight="1" x14ac:dyDescent="0.25">
      <c r="A38" s="171"/>
      <c r="B38" s="168" t="s">
        <v>163</v>
      </c>
      <c r="C38" s="172" t="s">
        <v>934</v>
      </c>
      <c r="D38" s="168" t="s">
        <v>1175</v>
      </c>
      <c r="E38" s="168" t="s">
        <v>603</v>
      </c>
      <c r="F38" s="169">
        <v>55</v>
      </c>
      <c r="G38" s="170"/>
      <c r="H38" s="170"/>
      <c r="I38" s="170">
        <f t="shared" ref="I38:I45" si="4">ROUND(F38*(G38+H38),2)</f>
        <v>0</v>
      </c>
      <c r="J38" s="168">
        <f t="shared" ref="J38:J45" si="5">ROUND(F38*(N38),2)</f>
        <v>537.35</v>
      </c>
      <c r="K38" s="1">
        <f t="shared" ref="K38:K45" si="6">ROUND(F38*(O38),2)</f>
        <v>0</v>
      </c>
      <c r="L38" s="1"/>
      <c r="M38" s="1">
        <f t="shared" ref="M38:M43" si="7">ROUND(F38*(H38),2)</f>
        <v>0</v>
      </c>
      <c r="N38" s="1">
        <v>9.77</v>
      </c>
      <c r="O38" s="1"/>
      <c r="P38" s="167"/>
      <c r="Q38" s="173"/>
      <c r="R38" s="173"/>
      <c r="S38" s="167"/>
      <c r="Z38">
        <v>0</v>
      </c>
    </row>
    <row r="39" spans="1:26" ht="24.95" customHeight="1" x14ac:dyDescent="0.25">
      <c r="A39" s="171"/>
      <c r="B39" s="168" t="s">
        <v>163</v>
      </c>
      <c r="C39" s="172" t="s">
        <v>935</v>
      </c>
      <c r="D39" s="168" t="s">
        <v>1176</v>
      </c>
      <c r="E39" s="168" t="s">
        <v>603</v>
      </c>
      <c r="F39" s="169">
        <v>55</v>
      </c>
      <c r="G39" s="170"/>
      <c r="H39" s="170"/>
      <c r="I39" s="170">
        <f t="shared" si="4"/>
        <v>0</v>
      </c>
      <c r="J39" s="168">
        <f t="shared" si="5"/>
        <v>339.9</v>
      </c>
      <c r="K39" s="1">
        <f t="shared" si="6"/>
        <v>0</v>
      </c>
      <c r="L39" s="1"/>
      <c r="M39" s="1">
        <f t="shared" si="7"/>
        <v>0</v>
      </c>
      <c r="N39" s="1">
        <v>6.18</v>
      </c>
      <c r="O39" s="1"/>
      <c r="P39" s="167"/>
      <c r="Q39" s="173"/>
      <c r="R39" s="173"/>
      <c r="S39" s="167"/>
      <c r="Z39">
        <v>0</v>
      </c>
    </row>
    <row r="40" spans="1:26" ht="24.95" customHeight="1" x14ac:dyDescent="0.25">
      <c r="A40" s="171"/>
      <c r="B40" s="168" t="s">
        <v>163</v>
      </c>
      <c r="C40" s="172" t="s">
        <v>936</v>
      </c>
      <c r="D40" s="168" t="s">
        <v>937</v>
      </c>
      <c r="E40" s="168" t="s">
        <v>603</v>
      </c>
      <c r="F40" s="169">
        <v>1</v>
      </c>
      <c r="G40" s="170"/>
      <c r="H40" s="170"/>
      <c r="I40" s="170">
        <f t="shared" si="4"/>
        <v>0</v>
      </c>
      <c r="J40" s="168">
        <f t="shared" si="5"/>
        <v>7.13</v>
      </c>
      <c r="K40" s="1">
        <f t="shared" si="6"/>
        <v>0</v>
      </c>
      <c r="L40" s="1"/>
      <c r="M40" s="1">
        <f t="shared" si="7"/>
        <v>0</v>
      </c>
      <c r="N40" s="1">
        <v>7.13</v>
      </c>
      <c r="O40" s="1"/>
      <c r="P40" s="167"/>
      <c r="Q40" s="173"/>
      <c r="R40" s="173"/>
      <c r="S40" s="167"/>
      <c r="Z40">
        <v>0</v>
      </c>
    </row>
    <row r="41" spans="1:26" ht="24.95" customHeight="1" x14ac:dyDescent="0.25">
      <c r="A41" s="171"/>
      <c r="B41" s="168" t="s">
        <v>163</v>
      </c>
      <c r="C41" s="172" t="s">
        <v>938</v>
      </c>
      <c r="D41" s="168" t="s">
        <v>939</v>
      </c>
      <c r="E41" s="168" t="s">
        <v>603</v>
      </c>
      <c r="F41" s="169">
        <v>4</v>
      </c>
      <c r="G41" s="170"/>
      <c r="H41" s="170"/>
      <c r="I41" s="170">
        <f t="shared" si="4"/>
        <v>0</v>
      </c>
      <c r="J41" s="168">
        <f t="shared" si="5"/>
        <v>14.6</v>
      </c>
      <c r="K41" s="1">
        <f t="shared" si="6"/>
        <v>0</v>
      </c>
      <c r="L41" s="1"/>
      <c r="M41" s="1">
        <f t="shared" si="7"/>
        <v>0</v>
      </c>
      <c r="N41" s="1">
        <v>3.65</v>
      </c>
      <c r="O41" s="1"/>
      <c r="P41" s="167"/>
      <c r="Q41" s="173"/>
      <c r="R41" s="173"/>
      <c r="S41" s="167"/>
      <c r="Z41">
        <v>0</v>
      </c>
    </row>
    <row r="42" spans="1:26" ht="24.95" customHeight="1" x14ac:dyDescent="0.25">
      <c r="A42" s="171"/>
      <c r="B42" s="168" t="s">
        <v>163</v>
      </c>
      <c r="C42" s="172" t="s">
        <v>940</v>
      </c>
      <c r="D42" s="168" t="s">
        <v>941</v>
      </c>
      <c r="E42" s="168" t="s">
        <v>603</v>
      </c>
      <c r="F42" s="169">
        <v>3</v>
      </c>
      <c r="G42" s="170"/>
      <c r="H42" s="170"/>
      <c r="I42" s="170">
        <f t="shared" si="4"/>
        <v>0</v>
      </c>
      <c r="J42" s="168">
        <f t="shared" si="5"/>
        <v>700.29</v>
      </c>
      <c r="K42" s="1">
        <f t="shared" si="6"/>
        <v>0</v>
      </c>
      <c r="L42" s="1"/>
      <c r="M42" s="1">
        <f t="shared" si="7"/>
        <v>0</v>
      </c>
      <c r="N42" s="1">
        <v>233.43</v>
      </c>
      <c r="O42" s="1"/>
      <c r="P42" s="167"/>
      <c r="Q42" s="173"/>
      <c r="R42" s="173"/>
      <c r="S42" s="167"/>
      <c r="Z42">
        <v>0</v>
      </c>
    </row>
    <row r="43" spans="1:26" ht="24.95" customHeight="1" x14ac:dyDescent="0.25">
      <c r="A43" s="171"/>
      <c r="B43" s="168" t="s">
        <v>163</v>
      </c>
      <c r="C43" s="172" t="s">
        <v>942</v>
      </c>
      <c r="D43" s="168" t="s">
        <v>1177</v>
      </c>
      <c r="E43" s="168" t="s">
        <v>603</v>
      </c>
      <c r="F43" s="169">
        <v>3</v>
      </c>
      <c r="G43" s="170"/>
      <c r="H43" s="170"/>
      <c r="I43" s="170">
        <f t="shared" si="4"/>
        <v>0</v>
      </c>
      <c r="J43" s="168">
        <f t="shared" si="5"/>
        <v>243.45</v>
      </c>
      <c r="K43" s="1">
        <f t="shared" si="6"/>
        <v>0</v>
      </c>
      <c r="L43" s="1"/>
      <c r="M43" s="1">
        <f t="shared" si="7"/>
        <v>0</v>
      </c>
      <c r="N43" s="1">
        <v>81.150000000000006</v>
      </c>
      <c r="O43" s="1"/>
      <c r="P43" s="167"/>
      <c r="Q43" s="173"/>
      <c r="R43" s="173"/>
      <c r="S43" s="167"/>
      <c r="Z43">
        <v>0</v>
      </c>
    </row>
    <row r="44" spans="1:26" ht="24.95" customHeight="1" x14ac:dyDescent="0.25">
      <c r="A44" s="171"/>
      <c r="B44" s="168" t="s">
        <v>608</v>
      </c>
      <c r="C44" s="172" t="s">
        <v>913</v>
      </c>
      <c r="D44" s="168" t="s">
        <v>943</v>
      </c>
      <c r="E44" s="168" t="s">
        <v>603</v>
      </c>
      <c r="F44" s="169">
        <v>121</v>
      </c>
      <c r="G44" s="170"/>
      <c r="H44" s="170"/>
      <c r="I44" s="170">
        <f t="shared" si="4"/>
        <v>0</v>
      </c>
      <c r="J44" s="168">
        <f t="shared" si="5"/>
        <v>332.75</v>
      </c>
      <c r="K44" s="1">
        <f t="shared" si="6"/>
        <v>0</v>
      </c>
      <c r="L44" s="1">
        <f>ROUND(F44*(G44),2)</f>
        <v>0</v>
      </c>
      <c r="M44" s="1"/>
      <c r="N44" s="1">
        <v>2.75</v>
      </c>
      <c r="O44" s="1"/>
      <c r="P44" s="167"/>
      <c r="Q44" s="173"/>
      <c r="R44" s="173"/>
      <c r="S44" s="167"/>
      <c r="Z44">
        <v>0</v>
      </c>
    </row>
    <row r="45" spans="1:26" ht="24.95" customHeight="1" x14ac:dyDescent="0.25">
      <c r="A45" s="171"/>
      <c r="B45" s="168" t="s">
        <v>608</v>
      </c>
      <c r="C45" s="172" t="s">
        <v>913</v>
      </c>
      <c r="D45" s="168" t="s">
        <v>944</v>
      </c>
      <c r="E45" s="168" t="s">
        <v>145</v>
      </c>
      <c r="F45" s="169">
        <v>0.5</v>
      </c>
      <c r="G45" s="170"/>
      <c r="H45" s="170"/>
      <c r="I45" s="170">
        <f t="shared" si="4"/>
        <v>0</v>
      </c>
      <c r="J45" s="168">
        <f t="shared" si="5"/>
        <v>11.25</v>
      </c>
      <c r="K45" s="1">
        <f t="shared" si="6"/>
        <v>0</v>
      </c>
      <c r="L45" s="1">
        <f>ROUND(F45*(G45),2)</f>
        <v>0</v>
      </c>
      <c r="M45" s="1"/>
      <c r="N45" s="1">
        <v>22.5</v>
      </c>
      <c r="O45" s="1"/>
      <c r="P45" s="167"/>
      <c r="Q45" s="173"/>
      <c r="R45" s="173"/>
      <c r="S45" s="167"/>
      <c r="Z45">
        <v>0</v>
      </c>
    </row>
    <row r="46" spans="1:26" x14ac:dyDescent="0.25">
      <c r="A46" s="156"/>
      <c r="B46" s="156"/>
      <c r="C46" s="156"/>
      <c r="D46" s="156" t="s">
        <v>907</v>
      </c>
      <c r="E46" s="156"/>
      <c r="F46" s="167"/>
      <c r="G46" s="159">
        <f>ROUND((SUM(L37:L45))/1,2)</f>
        <v>0</v>
      </c>
      <c r="H46" s="159">
        <f>ROUND((SUM(M37:M45))/1,2)</f>
        <v>0</v>
      </c>
      <c r="I46" s="159">
        <f>ROUND((SUM(I37:I45))/1,2)</f>
        <v>0</v>
      </c>
      <c r="J46" s="156"/>
      <c r="K46" s="156"/>
      <c r="L46" s="156">
        <f>ROUND((SUM(L37:L45))/1,2)</f>
        <v>0</v>
      </c>
      <c r="M46" s="156">
        <f>ROUND((SUM(M37:M45))/1,2)</f>
        <v>0</v>
      </c>
      <c r="N46" s="156"/>
      <c r="O46" s="156"/>
      <c r="P46" s="174">
        <f>ROUND((SUM(P37:P45))/1,2)</f>
        <v>0</v>
      </c>
      <c r="Q46" s="153"/>
      <c r="R46" s="153"/>
      <c r="S46" s="174">
        <f>ROUND((SUM(S37:S45))/1,2)</f>
        <v>0</v>
      </c>
      <c r="T46" s="153"/>
      <c r="U46" s="153"/>
      <c r="V46" s="153"/>
      <c r="W46" s="153"/>
      <c r="X46" s="153"/>
      <c r="Y46" s="153"/>
      <c r="Z46" s="153"/>
    </row>
    <row r="47" spans="1:26" x14ac:dyDescent="0.25">
      <c r="A47" s="1"/>
      <c r="B47" s="1"/>
      <c r="C47" s="1"/>
      <c r="D47" s="1"/>
      <c r="E47" s="1"/>
      <c r="F47" s="163"/>
      <c r="G47" s="149"/>
      <c r="H47" s="149"/>
      <c r="I47" s="149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6"/>
      <c r="B48" s="156"/>
      <c r="C48" s="156"/>
      <c r="D48" s="156" t="s">
        <v>908</v>
      </c>
      <c r="E48" s="156"/>
      <c r="F48" s="167"/>
      <c r="G48" s="157"/>
      <c r="H48" s="157"/>
      <c r="I48" s="157"/>
      <c r="J48" s="156"/>
      <c r="K48" s="156"/>
      <c r="L48" s="156"/>
      <c r="M48" s="156"/>
      <c r="N48" s="156"/>
      <c r="O48" s="156"/>
      <c r="P48" s="156"/>
      <c r="Q48" s="153"/>
      <c r="R48" s="153"/>
      <c r="S48" s="156"/>
      <c r="T48" s="153"/>
      <c r="U48" s="153"/>
      <c r="V48" s="153"/>
      <c r="W48" s="153"/>
      <c r="X48" s="153"/>
      <c r="Y48" s="153"/>
      <c r="Z48" s="153"/>
    </row>
    <row r="49" spans="1:26" ht="24.95" customHeight="1" x14ac:dyDescent="0.25">
      <c r="A49" s="171"/>
      <c r="B49" s="168" t="s">
        <v>608</v>
      </c>
      <c r="C49" s="172" t="s">
        <v>945</v>
      </c>
      <c r="D49" s="168" t="s">
        <v>1178</v>
      </c>
      <c r="E49" s="168" t="s">
        <v>603</v>
      </c>
      <c r="F49" s="169">
        <v>3</v>
      </c>
      <c r="G49" s="170"/>
      <c r="H49" s="170"/>
      <c r="I49" s="170">
        <f t="shared" ref="I49:I64" si="8">ROUND(F49*(G49+H49),2)</f>
        <v>0</v>
      </c>
      <c r="J49" s="168">
        <f t="shared" ref="J49:J64" si="9">ROUND(F49*(N49),2)</f>
        <v>392.58</v>
      </c>
      <c r="K49" s="1">
        <f t="shared" ref="K49:K64" si="10">ROUND(F49*(O49),2)</f>
        <v>0</v>
      </c>
      <c r="L49" s="1">
        <f t="shared" ref="L49:L64" si="11">ROUND(F49*(G49),2)</f>
        <v>0</v>
      </c>
      <c r="M49" s="1"/>
      <c r="N49" s="1">
        <v>130.86000000000001</v>
      </c>
      <c r="O49" s="1"/>
      <c r="P49" s="167"/>
      <c r="Q49" s="173"/>
      <c r="R49" s="173"/>
      <c r="S49" s="167"/>
      <c r="Z49">
        <v>0</v>
      </c>
    </row>
    <row r="50" spans="1:26" ht="24.95" customHeight="1" x14ac:dyDescent="0.25">
      <c r="A50" s="171"/>
      <c r="B50" s="168" t="s">
        <v>608</v>
      </c>
      <c r="C50" s="172" t="s">
        <v>946</v>
      </c>
      <c r="D50" s="168" t="s">
        <v>1179</v>
      </c>
      <c r="E50" s="168" t="s">
        <v>603</v>
      </c>
      <c r="F50" s="169">
        <v>4</v>
      </c>
      <c r="G50" s="170"/>
      <c r="H50" s="170"/>
      <c r="I50" s="170">
        <f t="shared" si="8"/>
        <v>0</v>
      </c>
      <c r="J50" s="168">
        <f t="shared" si="9"/>
        <v>484.92</v>
      </c>
      <c r="K50" s="1">
        <f t="shared" si="10"/>
        <v>0</v>
      </c>
      <c r="L50" s="1">
        <f t="shared" si="11"/>
        <v>0</v>
      </c>
      <c r="M50" s="1"/>
      <c r="N50" s="1">
        <v>121.23</v>
      </c>
      <c r="O50" s="1"/>
      <c r="P50" s="167"/>
      <c r="Q50" s="173"/>
      <c r="R50" s="173"/>
      <c r="S50" s="167"/>
      <c r="Z50">
        <v>0</v>
      </c>
    </row>
    <row r="51" spans="1:26" ht="24.95" customHeight="1" x14ac:dyDescent="0.25">
      <c r="A51" s="171"/>
      <c r="B51" s="168" t="s">
        <v>608</v>
      </c>
      <c r="C51" s="172" t="s">
        <v>947</v>
      </c>
      <c r="D51" s="168" t="s">
        <v>1181</v>
      </c>
      <c r="E51" s="168" t="s">
        <v>603</v>
      </c>
      <c r="F51" s="169">
        <v>3</v>
      </c>
      <c r="G51" s="170"/>
      <c r="H51" s="170"/>
      <c r="I51" s="170">
        <f t="shared" si="8"/>
        <v>0</v>
      </c>
      <c r="J51" s="168">
        <f t="shared" si="9"/>
        <v>344.04</v>
      </c>
      <c r="K51" s="1">
        <f t="shared" si="10"/>
        <v>0</v>
      </c>
      <c r="L51" s="1">
        <f t="shared" si="11"/>
        <v>0</v>
      </c>
      <c r="M51" s="1"/>
      <c r="N51" s="1">
        <v>114.68</v>
      </c>
      <c r="O51" s="1"/>
      <c r="P51" s="167"/>
      <c r="Q51" s="173"/>
      <c r="R51" s="173"/>
      <c r="S51" s="167"/>
      <c r="Z51">
        <v>0</v>
      </c>
    </row>
    <row r="52" spans="1:26" ht="24.95" customHeight="1" x14ac:dyDescent="0.25">
      <c r="A52" s="171"/>
      <c r="B52" s="168" t="s">
        <v>608</v>
      </c>
      <c r="C52" s="172" t="s">
        <v>948</v>
      </c>
      <c r="D52" s="168" t="s">
        <v>1180</v>
      </c>
      <c r="E52" s="168" t="s">
        <v>603</v>
      </c>
      <c r="F52" s="169">
        <v>5</v>
      </c>
      <c r="G52" s="170"/>
      <c r="H52" s="170"/>
      <c r="I52" s="170">
        <f t="shared" si="8"/>
        <v>0</v>
      </c>
      <c r="J52" s="168">
        <f t="shared" si="9"/>
        <v>498.55</v>
      </c>
      <c r="K52" s="1">
        <f t="shared" si="10"/>
        <v>0</v>
      </c>
      <c r="L52" s="1">
        <f t="shared" si="11"/>
        <v>0</v>
      </c>
      <c r="M52" s="1"/>
      <c r="N52" s="1">
        <v>99.71</v>
      </c>
      <c r="O52" s="1"/>
      <c r="P52" s="167"/>
      <c r="Q52" s="173"/>
      <c r="R52" s="173"/>
      <c r="S52" s="167"/>
      <c r="Z52">
        <v>0</v>
      </c>
    </row>
    <row r="53" spans="1:26" ht="24.95" customHeight="1" x14ac:dyDescent="0.25">
      <c r="A53" s="171"/>
      <c r="B53" s="168" t="s">
        <v>608</v>
      </c>
      <c r="C53" s="172" t="s">
        <v>949</v>
      </c>
      <c r="D53" s="168" t="s">
        <v>1182</v>
      </c>
      <c r="E53" s="168" t="s">
        <v>603</v>
      </c>
      <c r="F53" s="169">
        <v>3</v>
      </c>
      <c r="G53" s="170"/>
      <c r="H53" s="170"/>
      <c r="I53" s="170">
        <f t="shared" si="8"/>
        <v>0</v>
      </c>
      <c r="J53" s="168">
        <f t="shared" si="9"/>
        <v>328.92</v>
      </c>
      <c r="K53" s="1">
        <f t="shared" si="10"/>
        <v>0</v>
      </c>
      <c r="L53" s="1">
        <f t="shared" si="11"/>
        <v>0</v>
      </c>
      <c r="M53" s="1"/>
      <c r="N53" s="1">
        <v>109.64</v>
      </c>
      <c r="O53" s="1"/>
      <c r="P53" s="167"/>
      <c r="Q53" s="173"/>
      <c r="R53" s="173"/>
      <c r="S53" s="167"/>
      <c r="Z53">
        <v>0</v>
      </c>
    </row>
    <row r="54" spans="1:26" ht="24.95" customHeight="1" x14ac:dyDescent="0.25">
      <c r="A54" s="171"/>
      <c r="B54" s="168" t="s">
        <v>608</v>
      </c>
      <c r="C54" s="172" t="s">
        <v>950</v>
      </c>
      <c r="D54" s="168" t="s">
        <v>1183</v>
      </c>
      <c r="E54" s="168" t="s">
        <v>603</v>
      </c>
      <c r="F54" s="169">
        <v>12</v>
      </c>
      <c r="G54" s="170"/>
      <c r="H54" s="170"/>
      <c r="I54" s="170">
        <f t="shared" si="8"/>
        <v>0</v>
      </c>
      <c r="J54" s="168">
        <f t="shared" si="9"/>
        <v>1242.72</v>
      </c>
      <c r="K54" s="1">
        <f t="shared" si="10"/>
        <v>0</v>
      </c>
      <c r="L54" s="1">
        <f t="shared" si="11"/>
        <v>0</v>
      </c>
      <c r="M54" s="1"/>
      <c r="N54" s="1">
        <v>103.56</v>
      </c>
      <c r="O54" s="1"/>
      <c r="P54" s="167"/>
      <c r="Q54" s="173"/>
      <c r="R54" s="173"/>
      <c r="S54" s="167"/>
      <c r="Z54">
        <v>0</v>
      </c>
    </row>
    <row r="55" spans="1:26" ht="24.95" customHeight="1" x14ac:dyDescent="0.25">
      <c r="A55" s="171"/>
      <c r="B55" s="168" t="s">
        <v>608</v>
      </c>
      <c r="C55" s="172" t="s">
        <v>951</v>
      </c>
      <c r="D55" s="168" t="s">
        <v>1184</v>
      </c>
      <c r="E55" s="168" t="s">
        <v>603</v>
      </c>
      <c r="F55" s="169">
        <v>3</v>
      </c>
      <c r="G55" s="170"/>
      <c r="H55" s="170"/>
      <c r="I55" s="170">
        <f t="shared" si="8"/>
        <v>0</v>
      </c>
      <c r="J55" s="168">
        <f t="shared" si="9"/>
        <v>372.21</v>
      </c>
      <c r="K55" s="1">
        <f t="shared" si="10"/>
        <v>0</v>
      </c>
      <c r="L55" s="1">
        <f t="shared" si="11"/>
        <v>0</v>
      </c>
      <c r="M55" s="1"/>
      <c r="N55" s="1">
        <v>124.07</v>
      </c>
      <c r="O55" s="1"/>
      <c r="P55" s="167"/>
      <c r="Q55" s="173"/>
      <c r="R55" s="173"/>
      <c r="S55" s="167"/>
      <c r="Z55">
        <v>0</v>
      </c>
    </row>
    <row r="56" spans="1:26" ht="24.95" customHeight="1" x14ac:dyDescent="0.25">
      <c r="A56" s="171"/>
      <c r="B56" s="168" t="s">
        <v>608</v>
      </c>
      <c r="C56" s="172" t="s">
        <v>952</v>
      </c>
      <c r="D56" s="168" t="s">
        <v>1185</v>
      </c>
      <c r="E56" s="168" t="s">
        <v>603</v>
      </c>
      <c r="F56" s="169">
        <v>3</v>
      </c>
      <c r="G56" s="170"/>
      <c r="H56" s="170"/>
      <c r="I56" s="170">
        <f t="shared" si="8"/>
        <v>0</v>
      </c>
      <c r="J56" s="168">
        <f t="shared" si="9"/>
        <v>152.28</v>
      </c>
      <c r="K56" s="1">
        <f t="shared" si="10"/>
        <v>0</v>
      </c>
      <c r="L56" s="1">
        <f t="shared" si="11"/>
        <v>0</v>
      </c>
      <c r="M56" s="1"/>
      <c r="N56" s="1">
        <v>50.76</v>
      </c>
      <c r="O56" s="1"/>
      <c r="P56" s="167"/>
      <c r="Q56" s="173"/>
      <c r="R56" s="173"/>
      <c r="S56" s="167"/>
      <c r="Z56">
        <v>0</v>
      </c>
    </row>
    <row r="57" spans="1:26" ht="24.95" customHeight="1" x14ac:dyDescent="0.25">
      <c r="A57" s="171"/>
      <c r="B57" s="168" t="s">
        <v>608</v>
      </c>
      <c r="C57" s="172" t="s">
        <v>953</v>
      </c>
      <c r="D57" s="168" t="s">
        <v>1186</v>
      </c>
      <c r="E57" s="168" t="s">
        <v>603</v>
      </c>
      <c r="F57" s="169">
        <v>1</v>
      </c>
      <c r="G57" s="170"/>
      <c r="H57" s="170"/>
      <c r="I57" s="170">
        <f t="shared" si="8"/>
        <v>0</v>
      </c>
      <c r="J57" s="168">
        <f t="shared" si="9"/>
        <v>87.62</v>
      </c>
      <c r="K57" s="1">
        <f t="shared" si="10"/>
        <v>0</v>
      </c>
      <c r="L57" s="1">
        <f t="shared" si="11"/>
        <v>0</v>
      </c>
      <c r="M57" s="1"/>
      <c r="N57" s="1">
        <v>87.62</v>
      </c>
      <c r="O57" s="1"/>
      <c r="P57" s="167"/>
      <c r="Q57" s="173"/>
      <c r="R57" s="173"/>
      <c r="S57" s="167"/>
      <c r="Z57">
        <v>0</v>
      </c>
    </row>
    <row r="58" spans="1:26" ht="24.95" customHeight="1" x14ac:dyDescent="0.25">
      <c r="A58" s="171"/>
      <c r="B58" s="168" t="s">
        <v>608</v>
      </c>
      <c r="C58" s="172" t="s">
        <v>954</v>
      </c>
      <c r="D58" s="168" t="s">
        <v>1187</v>
      </c>
      <c r="E58" s="168" t="s">
        <v>603</v>
      </c>
      <c r="F58" s="169">
        <v>1</v>
      </c>
      <c r="G58" s="170"/>
      <c r="H58" s="170"/>
      <c r="I58" s="170">
        <f t="shared" si="8"/>
        <v>0</v>
      </c>
      <c r="J58" s="168">
        <f t="shared" si="9"/>
        <v>45.61</v>
      </c>
      <c r="K58" s="1">
        <f t="shared" si="10"/>
        <v>0</v>
      </c>
      <c r="L58" s="1">
        <f t="shared" si="11"/>
        <v>0</v>
      </c>
      <c r="M58" s="1"/>
      <c r="N58" s="1">
        <v>45.61</v>
      </c>
      <c r="O58" s="1"/>
      <c r="P58" s="167"/>
      <c r="Q58" s="173"/>
      <c r="R58" s="173"/>
      <c r="S58" s="167"/>
      <c r="Z58">
        <v>0</v>
      </c>
    </row>
    <row r="59" spans="1:26" ht="24.95" customHeight="1" x14ac:dyDescent="0.25">
      <c r="A59" s="171"/>
      <c r="B59" s="168" t="s">
        <v>608</v>
      </c>
      <c r="C59" s="172" t="s">
        <v>955</v>
      </c>
      <c r="D59" s="168" t="s">
        <v>1188</v>
      </c>
      <c r="E59" s="168" t="s">
        <v>603</v>
      </c>
      <c r="F59" s="169">
        <v>6</v>
      </c>
      <c r="G59" s="170"/>
      <c r="H59" s="170"/>
      <c r="I59" s="170">
        <f t="shared" si="8"/>
        <v>0</v>
      </c>
      <c r="J59" s="168">
        <f t="shared" si="9"/>
        <v>2498.34</v>
      </c>
      <c r="K59" s="1">
        <f t="shared" si="10"/>
        <v>0</v>
      </c>
      <c r="L59" s="1">
        <f t="shared" si="11"/>
        <v>0</v>
      </c>
      <c r="M59" s="1"/>
      <c r="N59" s="1">
        <v>416.39</v>
      </c>
      <c r="O59" s="1"/>
      <c r="P59" s="167"/>
      <c r="Q59" s="173"/>
      <c r="R59" s="173"/>
      <c r="S59" s="167"/>
      <c r="Z59">
        <v>0</v>
      </c>
    </row>
    <row r="60" spans="1:26" ht="24.95" customHeight="1" x14ac:dyDescent="0.25">
      <c r="A60" s="171"/>
      <c r="B60" s="168" t="s">
        <v>608</v>
      </c>
      <c r="C60" s="172" t="s">
        <v>956</v>
      </c>
      <c r="D60" s="168" t="s">
        <v>1189</v>
      </c>
      <c r="E60" s="168" t="s">
        <v>603</v>
      </c>
      <c r="F60" s="169">
        <v>7</v>
      </c>
      <c r="G60" s="170"/>
      <c r="H60" s="170"/>
      <c r="I60" s="170">
        <f t="shared" si="8"/>
        <v>0</v>
      </c>
      <c r="J60" s="168">
        <f t="shared" si="9"/>
        <v>432.74</v>
      </c>
      <c r="K60" s="1">
        <f t="shared" si="10"/>
        <v>0</v>
      </c>
      <c r="L60" s="1">
        <f t="shared" si="11"/>
        <v>0</v>
      </c>
      <c r="M60" s="1"/>
      <c r="N60" s="1">
        <v>61.82</v>
      </c>
      <c r="O60" s="1"/>
      <c r="P60" s="167"/>
      <c r="Q60" s="173"/>
      <c r="R60" s="173"/>
      <c r="S60" s="167"/>
      <c r="Z60">
        <v>0</v>
      </c>
    </row>
    <row r="61" spans="1:26" ht="24.95" customHeight="1" x14ac:dyDescent="0.25">
      <c r="A61" s="171"/>
      <c r="B61" s="168" t="s">
        <v>608</v>
      </c>
      <c r="C61" s="172" t="s">
        <v>957</v>
      </c>
      <c r="D61" s="168" t="s">
        <v>1190</v>
      </c>
      <c r="E61" s="168" t="s">
        <v>603</v>
      </c>
      <c r="F61" s="169">
        <v>2</v>
      </c>
      <c r="G61" s="170"/>
      <c r="H61" s="170"/>
      <c r="I61" s="170">
        <f t="shared" si="8"/>
        <v>0</v>
      </c>
      <c r="J61" s="168">
        <f t="shared" si="9"/>
        <v>314.68</v>
      </c>
      <c r="K61" s="1">
        <f t="shared" si="10"/>
        <v>0</v>
      </c>
      <c r="L61" s="1">
        <f t="shared" si="11"/>
        <v>0</v>
      </c>
      <c r="M61" s="1"/>
      <c r="N61" s="1">
        <v>157.34</v>
      </c>
      <c r="O61" s="1"/>
      <c r="P61" s="167"/>
      <c r="Q61" s="173"/>
      <c r="R61" s="173"/>
      <c r="S61" s="167"/>
      <c r="Z61">
        <v>0</v>
      </c>
    </row>
    <row r="62" spans="1:26" ht="24.95" customHeight="1" x14ac:dyDescent="0.25">
      <c r="A62" s="171"/>
      <c r="B62" s="168" t="s">
        <v>608</v>
      </c>
      <c r="C62" s="172" t="s">
        <v>958</v>
      </c>
      <c r="D62" s="168" t="s">
        <v>1191</v>
      </c>
      <c r="E62" s="168" t="s">
        <v>603</v>
      </c>
      <c r="F62" s="169">
        <v>1</v>
      </c>
      <c r="G62" s="170"/>
      <c r="H62" s="170"/>
      <c r="I62" s="170">
        <f t="shared" si="8"/>
        <v>0</v>
      </c>
      <c r="J62" s="168">
        <f t="shared" si="9"/>
        <v>58.94</v>
      </c>
      <c r="K62" s="1">
        <f t="shared" si="10"/>
        <v>0</v>
      </c>
      <c r="L62" s="1">
        <f t="shared" si="11"/>
        <v>0</v>
      </c>
      <c r="M62" s="1"/>
      <c r="N62" s="1">
        <v>58.94</v>
      </c>
      <c r="O62" s="1"/>
      <c r="P62" s="167"/>
      <c r="Q62" s="173"/>
      <c r="R62" s="173"/>
      <c r="S62" s="167"/>
      <c r="Z62">
        <v>0</v>
      </c>
    </row>
    <row r="63" spans="1:26" ht="24.95" customHeight="1" x14ac:dyDescent="0.25">
      <c r="A63" s="171"/>
      <c r="B63" s="168" t="s">
        <v>608</v>
      </c>
      <c r="C63" s="172" t="s">
        <v>913</v>
      </c>
      <c r="D63" s="168" t="s">
        <v>959</v>
      </c>
      <c r="E63" s="168" t="s">
        <v>603</v>
      </c>
      <c r="F63" s="169">
        <v>54</v>
      </c>
      <c r="G63" s="170"/>
      <c r="H63" s="170"/>
      <c r="I63" s="170">
        <f t="shared" si="8"/>
        <v>0</v>
      </c>
      <c r="J63" s="168">
        <f t="shared" si="9"/>
        <v>675</v>
      </c>
      <c r="K63" s="1">
        <f t="shared" si="10"/>
        <v>0</v>
      </c>
      <c r="L63" s="1">
        <f t="shared" si="11"/>
        <v>0</v>
      </c>
      <c r="M63" s="1"/>
      <c r="N63" s="1">
        <v>12.5</v>
      </c>
      <c r="O63" s="1"/>
      <c r="P63" s="167"/>
      <c r="Q63" s="173"/>
      <c r="R63" s="173"/>
      <c r="S63" s="167"/>
      <c r="Z63">
        <v>0</v>
      </c>
    </row>
    <row r="64" spans="1:26" ht="24.95" customHeight="1" x14ac:dyDescent="0.25">
      <c r="A64" s="171"/>
      <c r="B64" s="168" t="s">
        <v>608</v>
      </c>
      <c r="C64" s="172" t="s">
        <v>913</v>
      </c>
      <c r="D64" s="168" t="s">
        <v>960</v>
      </c>
      <c r="E64" s="168" t="s">
        <v>661</v>
      </c>
      <c r="F64" s="169">
        <v>72</v>
      </c>
      <c r="G64" s="170"/>
      <c r="H64" s="170"/>
      <c r="I64" s="170">
        <f t="shared" si="8"/>
        <v>0</v>
      </c>
      <c r="J64" s="168">
        <f t="shared" si="9"/>
        <v>137.52000000000001</v>
      </c>
      <c r="K64" s="1">
        <f t="shared" si="10"/>
        <v>0</v>
      </c>
      <c r="L64" s="1">
        <f t="shared" si="11"/>
        <v>0</v>
      </c>
      <c r="M64" s="1"/>
      <c r="N64" s="1">
        <v>1.9100000000000001</v>
      </c>
      <c r="O64" s="1"/>
      <c r="P64" s="167"/>
      <c r="Q64" s="173"/>
      <c r="R64" s="173"/>
      <c r="S64" s="167"/>
      <c r="Z64">
        <v>0</v>
      </c>
    </row>
    <row r="65" spans="1:26" x14ac:dyDescent="0.25">
      <c r="A65" s="156"/>
      <c r="B65" s="156"/>
      <c r="C65" s="156"/>
      <c r="D65" s="156" t="s">
        <v>908</v>
      </c>
      <c r="E65" s="156"/>
      <c r="F65" s="167"/>
      <c r="G65" s="159">
        <f>ROUND((SUM(L48:L64))/1,2)</f>
        <v>0</v>
      </c>
      <c r="H65" s="159">
        <f>ROUND((SUM(M48:M64))/1,2)</f>
        <v>0</v>
      </c>
      <c r="I65" s="159">
        <f>ROUND((SUM(I48:I64))/1,2)</f>
        <v>0</v>
      </c>
      <c r="J65" s="156"/>
      <c r="K65" s="156"/>
      <c r="L65" s="156">
        <f>ROUND((SUM(L48:L64))/1,2)</f>
        <v>0</v>
      </c>
      <c r="M65" s="156">
        <f>ROUND((SUM(M48:M64))/1,2)</f>
        <v>0</v>
      </c>
      <c r="N65" s="156"/>
      <c r="O65" s="156"/>
      <c r="P65" s="174">
        <f>ROUND((SUM(P48:P64))/1,2)</f>
        <v>0</v>
      </c>
      <c r="Q65" s="153"/>
      <c r="R65" s="153"/>
      <c r="S65" s="174">
        <f>ROUND((SUM(S48:S64))/1,2)</f>
        <v>0</v>
      </c>
      <c r="T65" s="153"/>
      <c r="U65" s="153"/>
      <c r="V65" s="153"/>
      <c r="W65" s="153"/>
      <c r="X65" s="153"/>
      <c r="Y65" s="153"/>
      <c r="Z65" s="153"/>
    </row>
    <row r="66" spans="1:26" x14ac:dyDescent="0.25">
      <c r="A66" s="1"/>
      <c r="B66" s="1"/>
      <c r="C66" s="1"/>
      <c r="D66" s="1"/>
      <c r="E66" s="1"/>
      <c r="F66" s="163"/>
      <c r="G66" s="149"/>
      <c r="H66" s="149"/>
      <c r="I66" s="149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56"/>
      <c r="B67" s="156"/>
      <c r="C67" s="156"/>
      <c r="D67" s="156" t="s">
        <v>170</v>
      </c>
      <c r="E67" s="156"/>
      <c r="F67" s="167"/>
      <c r="G67" s="157"/>
      <c r="H67" s="157"/>
      <c r="I67" s="157"/>
      <c r="J67" s="156"/>
      <c r="K67" s="156"/>
      <c r="L67" s="156"/>
      <c r="M67" s="156"/>
      <c r="N67" s="156"/>
      <c r="O67" s="156"/>
      <c r="P67" s="156"/>
      <c r="Q67" s="153"/>
      <c r="R67" s="153"/>
      <c r="S67" s="156"/>
      <c r="T67" s="153"/>
      <c r="U67" s="153"/>
      <c r="V67" s="153"/>
      <c r="W67" s="153"/>
      <c r="X67" s="153"/>
      <c r="Y67" s="153"/>
      <c r="Z67" s="153"/>
    </row>
    <row r="68" spans="1:26" ht="24.95" customHeight="1" x14ac:dyDescent="0.25">
      <c r="A68" s="171"/>
      <c r="B68" s="168" t="s">
        <v>608</v>
      </c>
      <c r="C68" s="172" t="s">
        <v>913</v>
      </c>
      <c r="D68" s="168" t="s">
        <v>961</v>
      </c>
      <c r="E68" s="168" t="s">
        <v>128</v>
      </c>
      <c r="F68" s="169">
        <v>50</v>
      </c>
      <c r="G68" s="170"/>
      <c r="H68" s="170"/>
      <c r="I68" s="170">
        <f>ROUND(F68*(G68+H68),2)</f>
        <v>0</v>
      </c>
      <c r="J68" s="168">
        <f>ROUND(F68*(N68),2)</f>
        <v>105</v>
      </c>
      <c r="K68" s="1">
        <f>ROUND(F68*(O68),2)</f>
        <v>0</v>
      </c>
      <c r="L68" s="1">
        <f>ROUND(F68*(G68),2)</f>
        <v>0</v>
      </c>
      <c r="M68" s="1"/>
      <c r="N68" s="1">
        <v>2.1</v>
      </c>
      <c r="O68" s="1"/>
      <c r="P68" s="167"/>
      <c r="Q68" s="173"/>
      <c r="R68" s="173"/>
      <c r="S68" s="167"/>
      <c r="Z68">
        <v>0</v>
      </c>
    </row>
    <row r="69" spans="1:26" x14ac:dyDescent="0.25">
      <c r="A69" s="156"/>
      <c r="B69" s="156"/>
      <c r="C69" s="156"/>
      <c r="D69" s="156" t="s">
        <v>170</v>
      </c>
      <c r="E69" s="156"/>
      <c r="F69" s="167"/>
      <c r="G69" s="159">
        <f>ROUND((SUM(L67:L68))/1,2)</f>
        <v>0</v>
      </c>
      <c r="H69" s="159">
        <f>ROUND((SUM(M67:M68))/1,2)</f>
        <v>0</v>
      </c>
      <c r="I69" s="159">
        <f>ROUND((SUM(I67:I68))/1,2)</f>
        <v>0</v>
      </c>
      <c r="J69" s="156"/>
      <c r="K69" s="156"/>
      <c r="L69" s="156">
        <f>ROUND((SUM(L67:L68))/1,2)</f>
        <v>0</v>
      </c>
      <c r="M69" s="156">
        <f>ROUND((SUM(M67:M68))/1,2)</f>
        <v>0</v>
      </c>
      <c r="N69" s="156"/>
      <c r="O69" s="156"/>
      <c r="P69" s="174">
        <f>ROUND((SUM(P67:P68))/1,2)</f>
        <v>0</v>
      </c>
      <c r="S69" s="167">
        <f>ROUND((SUM(S67:S68))/1,2)</f>
        <v>0</v>
      </c>
    </row>
    <row r="70" spans="1:26" x14ac:dyDescent="0.25">
      <c r="A70" s="1"/>
      <c r="B70" s="1"/>
      <c r="C70" s="1"/>
      <c r="D70" s="1"/>
      <c r="E70" s="1"/>
      <c r="F70" s="163"/>
      <c r="G70" s="149"/>
      <c r="H70" s="149"/>
      <c r="I70" s="149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56"/>
      <c r="B71" s="156"/>
      <c r="C71" s="156"/>
      <c r="D71" s="2" t="s">
        <v>74</v>
      </c>
      <c r="E71" s="156"/>
      <c r="F71" s="167"/>
      <c r="G71" s="159">
        <f>ROUND((SUM(L9:L70))/2,2)</f>
        <v>0</v>
      </c>
      <c r="H71" s="159">
        <f>ROUND((SUM(M9:M70))/2,2)</f>
        <v>0</v>
      </c>
      <c r="I71" s="159">
        <f>ROUND((SUM(I9:I70))/2,2)</f>
        <v>0</v>
      </c>
      <c r="J71" s="156"/>
      <c r="K71" s="156"/>
      <c r="L71" s="156">
        <f>ROUND((SUM(L9:L70))/2,2)</f>
        <v>0</v>
      </c>
      <c r="M71" s="156">
        <f>ROUND((SUM(M9:M70))/2,2)</f>
        <v>0</v>
      </c>
      <c r="N71" s="156"/>
      <c r="O71" s="156"/>
      <c r="P71" s="174">
        <f>ROUND((SUM(P9:P70))/2,2)</f>
        <v>0</v>
      </c>
      <c r="S71" s="174">
        <f>ROUND((SUM(S9:S70))/2,2)</f>
        <v>0</v>
      </c>
    </row>
    <row r="72" spans="1:26" x14ac:dyDescent="0.25">
      <c r="A72" s="175"/>
      <c r="B72" s="175" t="s">
        <v>17</v>
      </c>
      <c r="C72" s="175"/>
      <c r="D72" s="175"/>
      <c r="E72" s="175"/>
      <c r="F72" s="176" t="s">
        <v>77</v>
      </c>
      <c r="G72" s="177">
        <f>ROUND((SUM(L9:L71))/3,2)</f>
        <v>0</v>
      </c>
      <c r="H72" s="177">
        <f>ROUND((SUM(M9:M71))/3,2)</f>
        <v>0</v>
      </c>
      <c r="I72" s="177">
        <f>ROUND((SUM(I9:I71))/3,2)</f>
        <v>0</v>
      </c>
      <c r="J72" s="175"/>
      <c r="K72" s="175">
        <f>ROUND((SUM(K9:K71)),2)</f>
        <v>0</v>
      </c>
      <c r="L72" s="175">
        <f>ROUND((SUM(L9:L71))/3,2)</f>
        <v>0</v>
      </c>
      <c r="M72" s="175">
        <f>ROUND((SUM(M9:M71))/3,2)</f>
        <v>0</v>
      </c>
      <c r="N72" s="175"/>
      <c r="O72" s="175"/>
      <c r="P72" s="176">
        <f>ROUND((SUM(P9:P71))/3,2)</f>
        <v>0</v>
      </c>
      <c r="S72" s="176">
        <f>ROUND((SUM(S9:S71))/3,2)</f>
        <v>0</v>
      </c>
      <c r="Z72">
        <f>(SUM(Z9:Z71))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kultúrneho a spoločenského centra Dlhé Klčovo / Ústredné vykurovanie</oddHeader>
    <oddFooter>&amp;RStrana &amp;P z &amp;N    &amp;L&amp;7Spracované systémom Systematic®pyramida.wsn,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962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32</v>
      </c>
      <c r="C15" s="92" t="s">
        <v>6</v>
      </c>
      <c r="D15" s="92" t="s">
        <v>58</v>
      </c>
      <c r="E15" s="93" t="s">
        <v>59</v>
      </c>
      <c r="F15" s="105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4">
        <v>1</v>
      </c>
      <c r="C16" s="95" t="s">
        <v>33</v>
      </c>
      <c r="D16" s="96"/>
      <c r="E16" s="97"/>
      <c r="F16" s="106"/>
      <c r="G16" s="60">
        <v>6</v>
      </c>
      <c r="H16" s="115" t="s">
        <v>39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34</v>
      </c>
      <c r="D17" s="78"/>
      <c r="E17" s="76"/>
      <c r="F17" s="81"/>
      <c r="G17" s="61">
        <v>7</v>
      </c>
      <c r="H17" s="116" t="s">
        <v>40</v>
      </c>
      <c r="I17" s="129"/>
      <c r="J17" s="127">
        <f>'SO 11594'!Z106</f>
        <v>0</v>
      </c>
    </row>
    <row r="18" spans="1:26" ht="18" customHeight="1" x14ac:dyDescent="0.25">
      <c r="A18" s="11"/>
      <c r="B18" s="68">
        <v>3</v>
      </c>
      <c r="C18" s="72" t="s">
        <v>35</v>
      </c>
      <c r="D18" s="79">
        <f>'Rekap 11594'!B12</f>
        <v>0</v>
      </c>
      <c r="E18" s="77">
        <f>'Rekap 11594'!C12</f>
        <v>0</v>
      </c>
      <c r="F18" s="82">
        <f>'Rekap 11594'!D12</f>
        <v>0</v>
      </c>
      <c r="G18" s="61">
        <v>8</v>
      </c>
      <c r="H18" s="116" t="s">
        <v>41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36</v>
      </c>
      <c r="D20" s="80"/>
      <c r="E20" s="100"/>
      <c r="F20" s="107">
        <f>SUM(F16:F19)</f>
        <v>0</v>
      </c>
      <c r="G20" s="61">
        <v>10</v>
      </c>
      <c r="H20" s="116" t="s">
        <v>36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5"/>
      <c r="E21" s="19"/>
      <c r="F21" s="98"/>
      <c r="G21" s="65" t="s">
        <v>54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49</v>
      </c>
      <c r="D22" s="87"/>
      <c r="E22" s="89" t="s">
        <v>52</v>
      </c>
      <c r="F22" s="81">
        <f>((F16*U22*0)+(F17*V22*0)+(F18*W22*0))/100</f>
        <v>0</v>
      </c>
      <c r="G22" s="60">
        <v>16</v>
      </c>
      <c r="H22" s="115" t="s">
        <v>55</v>
      </c>
      <c r="I22" s="130" t="s">
        <v>52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9" t="s">
        <v>53</v>
      </c>
      <c r="F23" s="82">
        <f>((F16*U23*0)+(F17*V23*0)+(F18*W23*0))/100</f>
        <v>0</v>
      </c>
      <c r="G23" s="61">
        <v>17</v>
      </c>
      <c r="H23" s="116" t="s">
        <v>56</v>
      </c>
      <c r="I23" s="130" t="s">
        <v>52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9" t="s">
        <v>52</v>
      </c>
      <c r="F24" s="82">
        <f>((F16*U24*0)+(F17*V24*0)+(F18*W24*0))/100</f>
        <v>0</v>
      </c>
      <c r="G24" s="61">
        <v>18</v>
      </c>
      <c r="H24" s="116" t="s">
        <v>57</v>
      </c>
      <c r="I24" s="130" t="s">
        <v>53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36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63</v>
      </c>
      <c r="D27" s="136"/>
      <c r="E27" s="102"/>
      <c r="F27" s="30"/>
      <c r="G27" s="109" t="s">
        <v>42</v>
      </c>
      <c r="H27" s="104" t="s">
        <v>43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44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45</v>
      </c>
      <c r="I29" s="123">
        <f>J28-SUM('SO 11594'!K9:'SO 11594'!K105)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46</v>
      </c>
      <c r="I30" s="89">
        <f>SUM('SO 11594'!K9:'SO 11594'!K105)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36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47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61</v>
      </c>
      <c r="E33" s="15"/>
      <c r="F33" s="103"/>
      <c r="G33" s="111">
        <v>26</v>
      </c>
      <c r="H33" s="142" t="s">
        <v>62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RowHeight="15" x14ac:dyDescent="0.25"/>
  <cols>
    <col min="1" max="1" width="40.7109375" customWidth="1"/>
    <col min="2" max="4" width="12.7109375" customWidth="1"/>
    <col min="5" max="6" width="15.7109375" customWidth="1"/>
    <col min="10" max="26" width="0" hidden="1" customWidth="1"/>
  </cols>
  <sheetData>
    <row r="1" spans="1:26" x14ac:dyDescent="0.25">
      <c r="A1" s="145" t="s">
        <v>27</v>
      </c>
      <c r="B1" s="144"/>
      <c r="C1" s="144"/>
      <c r="D1" s="145" t="s">
        <v>24</v>
      </c>
      <c r="E1" s="144"/>
      <c r="F1" s="144"/>
      <c r="W1">
        <v>30.126000000000001</v>
      </c>
    </row>
    <row r="2" spans="1:26" x14ac:dyDescent="0.25">
      <c r="A2" s="145" t="s">
        <v>31</v>
      </c>
      <c r="B2" s="144"/>
      <c r="C2" s="144"/>
      <c r="D2" s="145" t="s">
        <v>22</v>
      </c>
      <c r="E2" s="144"/>
      <c r="F2" s="144"/>
    </row>
    <row r="3" spans="1:26" x14ac:dyDescent="0.25">
      <c r="A3" s="145" t="s">
        <v>30</v>
      </c>
      <c r="B3" s="144"/>
      <c r="C3" s="144"/>
      <c r="D3" s="145" t="s">
        <v>67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962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68</v>
      </c>
      <c r="B8" s="144"/>
      <c r="C8" s="144"/>
      <c r="D8" s="144"/>
      <c r="E8" s="144"/>
      <c r="F8" s="144"/>
    </row>
    <row r="9" spans="1:26" x14ac:dyDescent="0.25">
      <c r="A9" s="147" t="s">
        <v>64</v>
      </c>
      <c r="B9" s="147" t="s">
        <v>58</v>
      </c>
      <c r="C9" s="147" t="s">
        <v>59</v>
      </c>
      <c r="D9" s="147" t="s">
        <v>36</v>
      </c>
      <c r="E9" s="147" t="s">
        <v>65</v>
      </c>
      <c r="F9" s="147" t="s">
        <v>66</v>
      </c>
    </row>
    <row r="10" spans="1:26" x14ac:dyDescent="0.25">
      <c r="A10" s="154" t="s">
        <v>598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963</v>
      </c>
      <c r="B11" s="157">
        <f>'SO 11594'!L103</f>
        <v>0</v>
      </c>
      <c r="C11" s="157">
        <f>'SO 11594'!M103</f>
        <v>0</v>
      </c>
      <c r="D11" s="157">
        <f>'SO 11594'!I103</f>
        <v>0</v>
      </c>
      <c r="E11" s="158">
        <f>'SO 11594'!P103</f>
        <v>0</v>
      </c>
      <c r="F11" s="158">
        <f>'SO 11594'!S103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2" t="s">
        <v>598</v>
      </c>
      <c r="B12" s="159">
        <f>'SO 11594'!L105</f>
        <v>0</v>
      </c>
      <c r="C12" s="159">
        <f>'SO 11594'!M105</f>
        <v>0</v>
      </c>
      <c r="D12" s="159">
        <f>'SO 11594'!I105</f>
        <v>0</v>
      </c>
      <c r="E12" s="160">
        <f>'SO 11594'!P105</f>
        <v>0</v>
      </c>
      <c r="F12" s="160">
        <f>'SO 11594'!S105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"/>
      <c r="B13" s="149"/>
      <c r="C13" s="149"/>
      <c r="D13" s="149"/>
      <c r="E13" s="148"/>
      <c r="F13" s="148"/>
    </row>
    <row r="14" spans="1:26" x14ac:dyDescent="0.25">
      <c r="A14" s="2" t="s">
        <v>77</v>
      </c>
      <c r="B14" s="159">
        <f>'SO 11594'!L106</f>
        <v>0</v>
      </c>
      <c r="C14" s="159">
        <f>'SO 11594'!M106</f>
        <v>0</v>
      </c>
      <c r="D14" s="159">
        <f>'SO 11594'!I106</f>
        <v>0</v>
      </c>
      <c r="E14" s="160">
        <f>'SO 11594'!P106</f>
        <v>0</v>
      </c>
      <c r="F14" s="160">
        <f>'SO 11594'!S106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"/>
      <c r="B15" s="149"/>
      <c r="C15" s="149"/>
      <c r="D15" s="149"/>
      <c r="E15" s="148"/>
      <c r="F15" s="148"/>
    </row>
    <row r="16" spans="1:26" x14ac:dyDescent="0.25">
      <c r="A16" s="1"/>
      <c r="B16" s="149"/>
      <c r="C16" s="149"/>
      <c r="D16" s="149"/>
      <c r="E16" s="148"/>
      <c r="F16" s="148"/>
    </row>
    <row r="17" spans="1:6" x14ac:dyDescent="0.25">
      <c r="A17" s="1"/>
      <c r="B17" s="149"/>
      <c r="C17" s="149"/>
      <c r="D17" s="149"/>
      <c r="E17" s="148"/>
      <c r="F17" s="148"/>
    </row>
    <row r="18" spans="1:6" x14ac:dyDescent="0.25">
      <c r="A18" s="1"/>
      <c r="B18" s="149"/>
      <c r="C18" s="149"/>
      <c r="D18" s="149"/>
      <c r="E18" s="148"/>
      <c r="F18" s="148"/>
    </row>
    <row r="19" spans="1:6" x14ac:dyDescent="0.25">
      <c r="A19" s="1"/>
      <c r="B19" s="149"/>
      <c r="C19" s="149"/>
      <c r="D19" s="149"/>
      <c r="E19" s="148"/>
      <c r="F19" s="148"/>
    </row>
    <row r="20" spans="1:6" x14ac:dyDescent="0.25">
      <c r="A20" s="1"/>
      <c r="B20" s="149"/>
      <c r="C20" s="149"/>
      <c r="D20" s="149"/>
      <c r="E20" s="148"/>
      <c r="F20" s="148"/>
    </row>
    <row r="21" spans="1:6" x14ac:dyDescent="0.25">
      <c r="A21" s="1"/>
      <c r="B21" s="149"/>
      <c r="C21" s="149"/>
      <c r="D21" s="149"/>
      <c r="E21" s="148"/>
      <c r="F21" s="148"/>
    </row>
    <row r="22" spans="1:6" x14ac:dyDescent="0.25">
      <c r="A22" s="1"/>
      <c r="B22" s="149"/>
      <c r="C22" s="149"/>
      <c r="D22" s="149"/>
      <c r="E22" s="148"/>
      <c r="F22" s="148"/>
    </row>
    <row r="23" spans="1:6" x14ac:dyDescent="0.25">
      <c r="A23" s="1"/>
      <c r="B23" s="149"/>
      <c r="C23" s="149"/>
      <c r="D23" s="149"/>
      <c r="E23" s="148"/>
      <c r="F23" s="148"/>
    </row>
    <row r="24" spans="1:6" x14ac:dyDescent="0.25">
      <c r="A24" s="1"/>
      <c r="B24" s="149"/>
      <c r="C24" s="149"/>
      <c r="D24" s="149"/>
      <c r="E24" s="148"/>
      <c r="F24" s="148"/>
    </row>
    <row r="25" spans="1:6" x14ac:dyDescent="0.25">
      <c r="A25" s="1"/>
      <c r="B25" s="149"/>
      <c r="C25" s="149"/>
      <c r="D25" s="149"/>
      <c r="E25" s="148"/>
      <c r="F25" s="148"/>
    </row>
    <row r="26" spans="1:6" x14ac:dyDescent="0.25">
      <c r="A26" s="1"/>
      <c r="B26" s="149"/>
      <c r="C26" s="149"/>
      <c r="D26" s="149"/>
      <c r="E26" s="148"/>
      <c r="F26" s="148"/>
    </row>
    <row r="27" spans="1:6" x14ac:dyDescent="0.25">
      <c r="A27" s="1"/>
      <c r="B27" s="149"/>
      <c r="C27" s="149"/>
      <c r="D27" s="149"/>
      <c r="E27" s="148"/>
      <c r="F27" s="148"/>
    </row>
    <row r="28" spans="1:6" x14ac:dyDescent="0.25">
      <c r="A28" s="1"/>
      <c r="B28" s="149"/>
      <c r="C28" s="149"/>
      <c r="D28" s="149"/>
      <c r="E28" s="148"/>
      <c r="F28" s="148"/>
    </row>
    <row r="29" spans="1:6" x14ac:dyDescent="0.25">
      <c r="A29" s="1"/>
      <c r="B29" s="149"/>
      <c r="C29" s="149"/>
      <c r="D29" s="149"/>
      <c r="E29" s="148"/>
      <c r="F29" s="148"/>
    </row>
    <row r="30" spans="1:6" x14ac:dyDescent="0.25">
      <c r="A30" s="1"/>
      <c r="B30" s="149"/>
      <c r="C30" s="149"/>
      <c r="D30" s="149"/>
      <c r="E30" s="148"/>
      <c r="F30" s="148"/>
    </row>
    <row r="31" spans="1:6" x14ac:dyDescent="0.25">
      <c r="A31" s="1"/>
      <c r="B31" s="149"/>
      <c r="C31" s="149"/>
      <c r="D31" s="149"/>
      <c r="E31" s="148"/>
      <c r="F31" s="148"/>
    </row>
    <row r="32" spans="1: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49"/>
      <c r="C60" s="149"/>
      <c r="D60" s="149"/>
      <c r="E60" s="148"/>
      <c r="F60" s="148"/>
    </row>
    <row r="61" spans="1:6" x14ac:dyDescent="0.25">
      <c r="A61" s="1"/>
      <c r="B61" s="149"/>
      <c r="C61" s="149"/>
      <c r="D61" s="149"/>
      <c r="E61" s="148"/>
      <c r="F61" s="148"/>
    </row>
    <row r="62" spans="1:6" x14ac:dyDescent="0.25">
      <c r="A62" s="1"/>
      <c r="B62" s="149"/>
      <c r="C62" s="149"/>
      <c r="D62" s="149"/>
      <c r="E62" s="148"/>
      <c r="F62" s="148"/>
    </row>
    <row r="63" spans="1:6" x14ac:dyDescent="0.25">
      <c r="A63" s="1"/>
      <c r="B63" s="149"/>
      <c r="C63" s="149"/>
      <c r="D63" s="149"/>
      <c r="E63" s="148"/>
      <c r="F63" s="148"/>
    </row>
    <row r="64" spans="1:6" x14ac:dyDescent="0.25">
      <c r="A64" s="1"/>
      <c r="B64" s="149"/>
      <c r="C64" s="149"/>
      <c r="D64" s="149"/>
      <c r="E64" s="148"/>
      <c r="F64" s="148"/>
    </row>
    <row r="65" spans="1:6" x14ac:dyDescent="0.25">
      <c r="A65" s="1"/>
      <c r="B65" s="149"/>
      <c r="C65" s="149"/>
      <c r="D65" s="149"/>
      <c r="E65" s="148"/>
      <c r="F65" s="148"/>
    </row>
    <row r="66" spans="1:6" x14ac:dyDescent="0.25">
      <c r="A66" s="1"/>
      <c r="B66" s="149"/>
      <c r="C66" s="149"/>
      <c r="D66" s="149"/>
      <c r="E66" s="148"/>
      <c r="F66" s="148"/>
    </row>
    <row r="67" spans="1:6" x14ac:dyDescent="0.25">
      <c r="A67" s="1"/>
      <c r="B67" s="149"/>
      <c r="C67" s="149"/>
      <c r="D67" s="149"/>
      <c r="E67" s="148"/>
      <c r="F67" s="148"/>
    </row>
    <row r="68" spans="1:6" x14ac:dyDescent="0.25">
      <c r="A68" s="1"/>
      <c r="B68" s="149"/>
      <c r="C68" s="149"/>
      <c r="D68" s="149"/>
      <c r="E68" s="148"/>
      <c r="F68" s="148"/>
    </row>
    <row r="69" spans="1:6" x14ac:dyDescent="0.25">
      <c r="A69" s="1"/>
      <c r="B69" s="149"/>
      <c r="C69" s="149"/>
      <c r="D69" s="149"/>
      <c r="E69" s="148"/>
      <c r="F69" s="148"/>
    </row>
    <row r="70" spans="1:6" x14ac:dyDescent="0.25">
      <c r="A70" s="1"/>
      <c r="B70" s="149"/>
      <c r="C70" s="149"/>
      <c r="D70" s="149"/>
      <c r="E70" s="148"/>
      <c r="F70" s="148"/>
    </row>
    <row r="71" spans="1:6" x14ac:dyDescent="0.25">
      <c r="A71" s="1"/>
      <c r="B71" s="149"/>
      <c r="C71" s="149"/>
      <c r="D71" s="149"/>
      <c r="E71" s="148"/>
      <c r="F71" s="148"/>
    </row>
    <row r="72" spans="1:6" x14ac:dyDescent="0.25">
      <c r="A72" s="1"/>
      <c r="B72" s="149"/>
      <c r="C72" s="149"/>
      <c r="D72" s="149"/>
      <c r="E72" s="148"/>
      <c r="F72" s="148"/>
    </row>
    <row r="73" spans="1:6" x14ac:dyDescent="0.25">
      <c r="A73" s="1"/>
      <c r="B73" s="149"/>
      <c r="C73" s="149"/>
      <c r="D73" s="149"/>
      <c r="E73" s="148"/>
      <c r="F73" s="148"/>
    </row>
    <row r="74" spans="1:6" x14ac:dyDescent="0.25">
      <c r="A74" s="1"/>
      <c r="B74" s="149"/>
      <c r="C74" s="149"/>
      <c r="D74" s="149"/>
      <c r="E74" s="148"/>
      <c r="F74" s="148"/>
    </row>
    <row r="75" spans="1:6" x14ac:dyDescent="0.25">
      <c r="A75" s="1"/>
      <c r="B75" s="149"/>
      <c r="C75" s="149"/>
      <c r="D75" s="149"/>
      <c r="E75" s="148"/>
      <c r="F75" s="148"/>
    </row>
    <row r="76" spans="1:6" x14ac:dyDescent="0.25">
      <c r="A76" s="1"/>
      <c r="B76" s="149"/>
      <c r="C76" s="149"/>
      <c r="D76" s="149"/>
      <c r="E76" s="148"/>
      <c r="F76" s="148"/>
    </row>
    <row r="77" spans="1:6" x14ac:dyDescent="0.25">
      <c r="A77" s="1"/>
      <c r="B77" s="149"/>
      <c r="C77" s="149"/>
      <c r="D77" s="149"/>
      <c r="E77" s="148"/>
      <c r="F77" s="148"/>
    </row>
    <row r="78" spans="1:6" x14ac:dyDescent="0.25">
      <c r="A78" s="1"/>
      <c r="B78" s="149"/>
      <c r="C78" s="149"/>
      <c r="D78" s="149"/>
      <c r="E78" s="148"/>
      <c r="F78" s="148"/>
    </row>
    <row r="79" spans="1:6" x14ac:dyDescent="0.25">
      <c r="A79" s="1"/>
      <c r="B79" s="149"/>
      <c r="C79" s="149"/>
      <c r="D79" s="149"/>
      <c r="E79" s="148"/>
      <c r="F79" s="148"/>
    </row>
    <row r="80" spans="1:6" x14ac:dyDescent="0.25">
      <c r="A80" s="1"/>
      <c r="B80" s="149"/>
      <c r="C80" s="149"/>
      <c r="D80" s="149"/>
      <c r="E80" s="148"/>
      <c r="F80" s="148"/>
    </row>
    <row r="81" spans="1:6" x14ac:dyDescent="0.25">
      <c r="A81" s="1"/>
      <c r="B81" s="149"/>
      <c r="C81" s="149"/>
      <c r="D81" s="149"/>
      <c r="E81" s="148"/>
      <c r="F81" s="148"/>
    </row>
    <row r="82" spans="1:6" x14ac:dyDescent="0.25">
      <c r="A82" s="1"/>
      <c r="B82" s="149"/>
      <c r="C82" s="149"/>
      <c r="D82" s="149"/>
      <c r="E82" s="148"/>
      <c r="F82" s="148"/>
    </row>
    <row r="83" spans="1:6" x14ac:dyDescent="0.25">
      <c r="A83" s="1"/>
      <c r="B83" s="149"/>
      <c r="C83" s="149"/>
      <c r="D83" s="149"/>
      <c r="E83" s="148"/>
      <c r="F83" s="148"/>
    </row>
    <row r="84" spans="1:6" x14ac:dyDescent="0.25">
      <c r="A84" s="1"/>
      <c r="B84" s="149"/>
      <c r="C84" s="149"/>
      <c r="D84" s="149"/>
      <c r="E84" s="148"/>
      <c r="F84" s="148"/>
    </row>
    <row r="85" spans="1:6" x14ac:dyDescent="0.25">
      <c r="A85" s="1"/>
      <c r="B85" s="149"/>
      <c r="C85" s="149"/>
      <c r="D85" s="149"/>
      <c r="E85" s="148"/>
      <c r="F85" s="148"/>
    </row>
    <row r="86" spans="1:6" x14ac:dyDescent="0.25">
      <c r="A86" s="1"/>
      <c r="B86" s="149"/>
      <c r="C86" s="149"/>
      <c r="D86" s="149"/>
      <c r="E86" s="148"/>
      <c r="F86" s="148"/>
    </row>
    <row r="87" spans="1:6" x14ac:dyDescent="0.25">
      <c r="A87" s="1"/>
      <c r="B87" s="149"/>
      <c r="C87" s="149"/>
      <c r="D87" s="149"/>
      <c r="E87" s="148"/>
      <c r="F87" s="148"/>
    </row>
    <row r="88" spans="1:6" x14ac:dyDescent="0.25">
      <c r="A88" s="1"/>
      <c r="B88" s="149"/>
      <c r="C88" s="149"/>
      <c r="D88" s="149"/>
      <c r="E88" s="148"/>
      <c r="F88" s="148"/>
    </row>
    <row r="89" spans="1:6" x14ac:dyDescent="0.25">
      <c r="A89" s="1"/>
      <c r="B89" s="149"/>
      <c r="C89" s="149"/>
      <c r="D89" s="149"/>
      <c r="E89" s="148"/>
      <c r="F89" s="148"/>
    </row>
    <row r="90" spans="1:6" x14ac:dyDescent="0.25">
      <c r="A90" s="1"/>
      <c r="B90" s="149"/>
      <c r="C90" s="149"/>
      <c r="D90" s="149"/>
      <c r="E90" s="148"/>
      <c r="F90" s="148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"/>
  <sheetViews>
    <sheetView workbookViewId="0">
      <pane ySplit="8" topLeftCell="A84" activePane="bottomLeft" state="frozen"/>
      <selection pane="bottomLeft" activeCell="AC92" sqref="AC92"/>
    </sheetView>
  </sheetViews>
  <sheetFormatPr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9.7109375" customWidth="1"/>
    <col min="7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</cols>
  <sheetData>
    <row r="1" spans="1:26" x14ac:dyDescent="0.25">
      <c r="A1" s="3"/>
      <c r="B1" s="5" t="s">
        <v>27</v>
      </c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30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962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78</v>
      </c>
      <c r="B8" s="164" t="s">
        <v>79</v>
      </c>
      <c r="C8" s="164" t="s">
        <v>80</v>
      </c>
      <c r="D8" s="164" t="s">
        <v>81</v>
      </c>
      <c r="E8" s="164" t="s">
        <v>82</v>
      </c>
      <c r="F8" s="164" t="s">
        <v>83</v>
      </c>
      <c r="G8" s="164" t="s">
        <v>58</v>
      </c>
      <c r="H8" s="164" t="s">
        <v>59</v>
      </c>
      <c r="I8" s="164" t="s">
        <v>84</v>
      </c>
      <c r="J8" s="164"/>
      <c r="K8" s="164"/>
      <c r="L8" s="164"/>
      <c r="M8" s="164"/>
      <c r="N8" s="164"/>
      <c r="O8" s="164"/>
      <c r="P8" s="164" t="s">
        <v>85</v>
      </c>
      <c r="Q8" s="161"/>
      <c r="R8" s="161"/>
      <c r="S8" s="164" t="s">
        <v>86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598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963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163</v>
      </c>
      <c r="C11" s="172" t="s">
        <v>934</v>
      </c>
      <c r="D11" s="168" t="s">
        <v>1192</v>
      </c>
      <c r="E11" s="168" t="s">
        <v>603</v>
      </c>
      <c r="F11" s="169">
        <v>1</v>
      </c>
      <c r="G11" s="170"/>
      <c r="H11" s="170"/>
      <c r="I11" s="170">
        <f t="shared" ref="I11:I42" si="0">ROUND(F11*(G11+H11),2)</f>
        <v>0</v>
      </c>
      <c r="J11" s="168">
        <f t="shared" ref="J11:J42" si="1">ROUND(F11*(N11),2)</f>
        <v>9899</v>
      </c>
      <c r="K11" s="1">
        <f t="shared" ref="K11:K42" si="2">ROUND(F11*(O11),2)</f>
        <v>0</v>
      </c>
      <c r="L11" s="1"/>
      <c r="M11" s="1">
        <f t="shared" ref="M11:M23" si="3">ROUND(F11*(H11),2)</f>
        <v>0</v>
      </c>
      <c r="N11" s="1">
        <v>9899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163</v>
      </c>
      <c r="C12" s="172" t="s">
        <v>935</v>
      </c>
      <c r="D12" s="168" t="s">
        <v>1193</v>
      </c>
      <c r="E12" s="168" t="s">
        <v>603</v>
      </c>
      <c r="F12" s="169">
        <v>1</v>
      </c>
      <c r="G12" s="170"/>
      <c r="H12" s="170"/>
      <c r="I12" s="170">
        <f t="shared" si="0"/>
        <v>0</v>
      </c>
      <c r="J12" s="168">
        <f t="shared" si="1"/>
        <v>2554.98</v>
      </c>
      <c r="K12" s="1">
        <f t="shared" si="2"/>
        <v>0</v>
      </c>
      <c r="L12" s="1"/>
      <c r="M12" s="1">
        <f t="shared" si="3"/>
        <v>0</v>
      </c>
      <c r="N12" s="1">
        <v>2554.98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163</v>
      </c>
      <c r="C13" s="172" t="s">
        <v>936</v>
      </c>
      <c r="D13" s="168" t="s">
        <v>964</v>
      </c>
      <c r="E13" s="168" t="s">
        <v>661</v>
      </c>
      <c r="F13" s="169">
        <v>664</v>
      </c>
      <c r="G13" s="170"/>
      <c r="H13" s="170"/>
      <c r="I13" s="170">
        <f t="shared" si="0"/>
        <v>0</v>
      </c>
      <c r="J13" s="168">
        <f t="shared" si="1"/>
        <v>464.8</v>
      </c>
      <c r="K13" s="1">
        <f t="shared" si="2"/>
        <v>0</v>
      </c>
      <c r="L13" s="1"/>
      <c r="M13" s="1">
        <f t="shared" si="3"/>
        <v>0</v>
      </c>
      <c r="N13" s="1">
        <v>0.7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163</v>
      </c>
      <c r="C14" s="172" t="s">
        <v>938</v>
      </c>
      <c r="D14" s="168" t="s">
        <v>965</v>
      </c>
      <c r="E14" s="168" t="s">
        <v>603</v>
      </c>
      <c r="F14" s="169">
        <v>9</v>
      </c>
      <c r="G14" s="170"/>
      <c r="H14" s="170"/>
      <c r="I14" s="170">
        <f t="shared" si="0"/>
        <v>0</v>
      </c>
      <c r="J14" s="168">
        <f t="shared" si="1"/>
        <v>58.5</v>
      </c>
      <c r="K14" s="1">
        <f t="shared" si="2"/>
        <v>0</v>
      </c>
      <c r="L14" s="1"/>
      <c r="M14" s="1">
        <f t="shared" si="3"/>
        <v>0</v>
      </c>
      <c r="N14" s="1">
        <v>6.5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163</v>
      </c>
      <c r="C15" s="172" t="s">
        <v>940</v>
      </c>
      <c r="D15" s="168" t="s">
        <v>966</v>
      </c>
      <c r="E15" s="168" t="s">
        <v>603</v>
      </c>
      <c r="F15" s="169">
        <v>8</v>
      </c>
      <c r="G15" s="170"/>
      <c r="H15" s="170"/>
      <c r="I15" s="170">
        <f t="shared" si="0"/>
        <v>0</v>
      </c>
      <c r="J15" s="168">
        <f t="shared" si="1"/>
        <v>432</v>
      </c>
      <c r="K15" s="1">
        <f t="shared" si="2"/>
        <v>0</v>
      </c>
      <c r="L15" s="1"/>
      <c r="M15" s="1">
        <f t="shared" si="3"/>
        <v>0</v>
      </c>
      <c r="N15" s="1">
        <v>54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163</v>
      </c>
      <c r="C16" s="172" t="s">
        <v>942</v>
      </c>
      <c r="D16" s="168" t="s">
        <v>967</v>
      </c>
      <c r="E16" s="168" t="s">
        <v>603</v>
      </c>
      <c r="F16" s="169">
        <v>4</v>
      </c>
      <c r="G16" s="170"/>
      <c r="H16" s="170"/>
      <c r="I16" s="170">
        <f t="shared" si="0"/>
        <v>0</v>
      </c>
      <c r="J16" s="168">
        <f t="shared" si="1"/>
        <v>33.200000000000003</v>
      </c>
      <c r="K16" s="1">
        <f t="shared" si="2"/>
        <v>0</v>
      </c>
      <c r="L16" s="1"/>
      <c r="M16" s="1">
        <f t="shared" si="3"/>
        <v>0</v>
      </c>
      <c r="N16" s="1">
        <v>8.3000000000000007</v>
      </c>
      <c r="O16" s="1"/>
      <c r="P16" s="167"/>
      <c r="Q16" s="173"/>
      <c r="R16" s="173"/>
      <c r="S16" s="167"/>
      <c r="Z16">
        <v>0</v>
      </c>
    </row>
    <row r="17" spans="1:26" ht="24.95" customHeight="1" x14ac:dyDescent="0.25">
      <c r="A17" s="171"/>
      <c r="B17" s="168" t="s">
        <v>163</v>
      </c>
      <c r="C17" s="172" t="s">
        <v>968</v>
      </c>
      <c r="D17" s="168" t="s">
        <v>969</v>
      </c>
      <c r="E17" s="168" t="s">
        <v>603</v>
      </c>
      <c r="F17" s="169">
        <v>19</v>
      </c>
      <c r="G17" s="170"/>
      <c r="H17" s="170"/>
      <c r="I17" s="170">
        <f t="shared" si="0"/>
        <v>0</v>
      </c>
      <c r="J17" s="168">
        <f t="shared" si="1"/>
        <v>110.2</v>
      </c>
      <c r="K17" s="1">
        <f t="shared" si="2"/>
        <v>0</v>
      </c>
      <c r="L17" s="1"/>
      <c r="M17" s="1">
        <f t="shared" si="3"/>
        <v>0</v>
      </c>
      <c r="N17" s="1">
        <v>5.8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163</v>
      </c>
      <c r="C18" s="172" t="s">
        <v>970</v>
      </c>
      <c r="D18" s="168" t="s">
        <v>971</v>
      </c>
      <c r="E18" s="168" t="s">
        <v>603</v>
      </c>
      <c r="F18" s="169">
        <v>6</v>
      </c>
      <c r="G18" s="170"/>
      <c r="H18" s="170"/>
      <c r="I18" s="170">
        <f t="shared" si="0"/>
        <v>0</v>
      </c>
      <c r="J18" s="168">
        <f t="shared" si="1"/>
        <v>51.6</v>
      </c>
      <c r="K18" s="1">
        <f t="shared" si="2"/>
        <v>0</v>
      </c>
      <c r="L18" s="1"/>
      <c r="M18" s="1">
        <f t="shared" si="3"/>
        <v>0</v>
      </c>
      <c r="N18" s="1">
        <v>8.6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163</v>
      </c>
      <c r="C19" s="172" t="s">
        <v>972</v>
      </c>
      <c r="D19" s="168" t="s">
        <v>973</v>
      </c>
      <c r="E19" s="168" t="s">
        <v>603</v>
      </c>
      <c r="F19" s="169">
        <v>3</v>
      </c>
      <c r="G19" s="170"/>
      <c r="H19" s="170"/>
      <c r="I19" s="170">
        <f t="shared" si="0"/>
        <v>0</v>
      </c>
      <c r="J19" s="168">
        <f t="shared" si="1"/>
        <v>23.7</v>
      </c>
      <c r="K19" s="1">
        <f t="shared" si="2"/>
        <v>0</v>
      </c>
      <c r="L19" s="1"/>
      <c r="M19" s="1">
        <f t="shared" si="3"/>
        <v>0</v>
      </c>
      <c r="N19" s="1">
        <v>7.9</v>
      </c>
      <c r="O19" s="1"/>
      <c r="P19" s="167"/>
      <c r="Q19" s="173"/>
      <c r="R19" s="173"/>
      <c r="S19" s="167"/>
      <c r="Z19">
        <v>0</v>
      </c>
    </row>
    <row r="20" spans="1:26" ht="24.95" customHeight="1" x14ac:dyDescent="0.25">
      <c r="A20" s="171"/>
      <c r="B20" s="168" t="s">
        <v>163</v>
      </c>
      <c r="C20" s="172" t="s">
        <v>909</v>
      </c>
      <c r="D20" s="168" t="s">
        <v>974</v>
      </c>
      <c r="E20" s="168" t="s">
        <v>603</v>
      </c>
      <c r="F20" s="169">
        <v>3</v>
      </c>
      <c r="G20" s="170"/>
      <c r="H20" s="170"/>
      <c r="I20" s="170">
        <f t="shared" si="0"/>
        <v>0</v>
      </c>
      <c r="J20" s="168">
        <f t="shared" si="1"/>
        <v>31.5</v>
      </c>
      <c r="K20" s="1">
        <f t="shared" si="2"/>
        <v>0</v>
      </c>
      <c r="L20" s="1"/>
      <c r="M20" s="1">
        <f t="shared" si="3"/>
        <v>0</v>
      </c>
      <c r="N20" s="1">
        <v>10.5</v>
      </c>
      <c r="O20" s="1"/>
      <c r="P20" s="167"/>
      <c r="Q20" s="173"/>
      <c r="R20" s="173"/>
      <c r="S20" s="167"/>
      <c r="Z20">
        <v>0</v>
      </c>
    </row>
    <row r="21" spans="1:26" ht="24.95" customHeight="1" x14ac:dyDescent="0.25">
      <c r="A21" s="171"/>
      <c r="B21" s="168" t="s">
        <v>163</v>
      </c>
      <c r="C21" s="172" t="s">
        <v>910</v>
      </c>
      <c r="D21" s="168" t="s">
        <v>975</v>
      </c>
      <c r="E21" s="168" t="s">
        <v>603</v>
      </c>
      <c r="F21" s="169">
        <v>3</v>
      </c>
      <c r="G21" s="170"/>
      <c r="H21" s="170"/>
      <c r="I21" s="170">
        <f t="shared" si="0"/>
        <v>0</v>
      </c>
      <c r="J21" s="168">
        <f t="shared" si="1"/>
        <v>174</v>
      </c>
      <c r="K21" s="1">
        <f t="shared" si="2"/>
        <v>0</v>
      </c>
      <c r="L21" s="1"/>
      <c r="M21" s="1">
        <f t="shared" si="3"/>
        <v>0</v>
      </c>
      <c r="N21" s="1">
        <v>58</v>
      </c>
      <c r="O21" s="1"/>
      <c r="P21" s="167"/>
      <c r="Q21" s="173"/>
      <c r="R21" s="173"/>
      <c r="S21" s="167"/>
      <c r="Z21">
        <v>0</v>
      </c>
    </row>
    <row r="22" spans="1:26" ht="24.95" customHeight="1" x14ac:dyDescent="0.25">
      <c r="A22" s="171"/>
      <c r="B22" s="168" t="s">
        <v>163</v>
      </c>
      <c r="C22" s="172" t="s">
        <v>915</v>
      </c>
      <c r="D22" s="168" t="s">
        <v>976</v>
      </c>
      <c r="E22" s="168" t="s">
        <v>603</v>
      </c>
      <c r="F22" s="169">
        <v>41</v>
      </c>
      <c r="G22" s="170"/>
      <c r="H22" s="170"/>
      <c r="I22" s="170">
        <f t="shared" si="0"/>
        <v>0</v>
      </c>
      <c r="J22" s="168">
        <f t="shared" si="1"/>
        <v>364.9</v>
      </c>
      <c r="K22" s="1">
        <f t="shared" si="2"/>
        <v>0</v>
      </c>
      <c r="L22" s="1"/>
      <c r="M22" s="1">
        <f t="shared" si="3"/>
        <v>0</v>
      </c>
      <c r="N22" s="1">
        <v>8.9</v>
      </c>
      <c r="O22" s="1"/>
      <c r="P22" s="167"/>
      <c r="Q22" s="173"/>
      <c r="R22" s="173"/>
      <c r="S22" s="167"/>
      <c r="Z22">
        <v>0</v>
      </c>
    </row>
    <row r="23" spans="1:26" ht="24.95" customHeight="1" x14ac:dyDescent="0.25">
      <c r="A23" s="171"/>
      <c r="B23" s="168" t="s">
        <v>163</v>
      </c>
      <c r="C23" s="172" t="s">
        <v>977</v>
      </c>
      <c r="D23" s="168" t="s">
        <v>978</v>
      </c>
      <c r="E23" s="168" t="s">
        <v>603</v>
      </c>
      <c r="F23" s="169">
        <v>14</v>
      </c>
      <c r="G23" s="170"/>
      <c r="H23" s="170"/>
      <c r="I23" s="170">
        <f t="shared" si="0"/>
        <v>0</v>
      </c>
      <c r="J23" s="168">
        <f t="shared" si="1"/>
        <v>175</v>
      </c>
      <c r="K23" s="1">
        <f t="shared" si="2"/>
        <v>0</v>
      </c>
      <c r="L23" s="1"/>
      <c r="M23" s="1">
        <f t="shared" si="3"/>
        <v>0</v>
      </c>
      <c r="N23" s="1">
        <v>12.5</v>
      </c>
      <c r="O23" s="1"/>
      <c r="P23" s="167"/>
      <c r="Q23" s="173"/>
      <c r="R23" s="173"/>
      <c r="S23" s="167"/>
      <c r="Z23">
        <v>0</v>
      </c>
    </row>
    <row r="24" spans="1:26" ht="24.95" customHeight="1" x14ac:dyDescent="0.25">
      <c r="A24" s="171"/>
      <c r="B24" s="168" t="s">
        <v>608</v>
      </c>
      <c r="C24" s="172" t="s">
        <v>979</v>
      </c>
      <c r="D24" s="168" t="s">
        <v>980</v>
      </c>
      <c r="E24" s="168" t="s">
        <v>128</v>
      </c>
      <c r="F24" s="169">
        <v>24</v>
      </c>
      <c r="G24" s="170"/>
      <c r="H24" s="170"/>
      <c r="I24" s="170">
        <f t="shared" si="0"/>
        <v>0</v>
      </c>
      <c r="J24" s="168">
        <f t="shared" si="1"/>
        <v>1116</v>
      </c>
      <c r="K24" s="1">
        <f t="shared" si="2"/>
        <v>0</v>
      </c>
      <c r="L24" s="1">
        <f t="shared" ref="L24:L55" si="4">ROUND(F24*(G24),2)</f>
        <v>0</v>
      </c>
      <c r="M24" s="1"/>
      <c r="N24" s="1">
        <v>46.5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608</v>
      </c>
      <c r="C25" s="172" t="s">
        <v>981</v>
      </c>
      <c r="D25" s="168" t="s">
        <v>982</v>
      </c>
      <c r="E25" s="168" t="s">
        <v>128</v>
      </c>
      <c r="F25" s="169">
        <v>16.5</v>
      </c>
      <c r="G25" s="170"/>
      <c r="H25" s="170"/>
      <c r="I25" s="170">
        <f t="shared" si="0"/>
        <v>0</v>
      </c>
      <c r="J25" s="168">
        <f t="shared" si="1"/>
        <v>643.5</v>
      </c>
      <c r="K25" s="1">
        <f t="shared" si="2"/>
        <v>0</v>
      </c>
      <c r="L25" s="1">
        <f t="shared" si="4"/>
        <v>0</v>
      </c>
      <c r="M25" s="1"/>
      <c r="N25" s="1">
        <v>39</v>
      </c>
      <c r="O25" s="1"/>
      <c r="P25" s="167"/>
      <c r="Q25" s="173"/>
      <c r="R25" s="173"/>
      <c r="S25" s="167"/>
      <c r="Z25">
        <v>0</v>
      </c>
    </row>
    <row r="26" spans="1:26" ht="24.95" customHeight="1" x14ac:dyDescent="0.25">
      <c r="A26" s="171"/>
      <c r="B26" s="168" t="s">
        <v>608</v>
      </c>
      <c r="C26" s="172" t="s">
        <v>983</v>
      </c>
      <c r="D26" s="168" t="s">
        <v>984</v>
      </c>
      <c r="E26" s="168" t="s">
        <v>128</v>
      </c>
      <c r="F26" s="169">
        <v>40.5</v>
      </c>
      <c r="G26" s="170"/>
      <c r="H26" s="170"/>
      <c r="I26" s="170">
        <f t="shared" si="0"/>
        <v>0</v>
      </c>
      <c r="J26" s="168">
        <f t="shared" si="1"/>
        <v>870.75</v>
      </c>
      <c r="K26" s="1">
        <f t="shared" si="2"/>
        <v>0</v>
      </c>
      <c r="L26" s="1">
        <f t="shared" si="4"/>
        <v>0</v>
      </c>
      <c r="M26" s="1"/>
      <c r="N26" s="1">
        <v>21.5</v>
      </c>
      <c r="O26" s="1"/>
      <c r="P26" s="167"/>
      <c r="Q26" s="173"/>
      <c r="R26" s="173"/>
      <c r="S26" s="167"/>
      <c r="Z26">
        <v>0</v>
      </c>
    </row>
    <row r="27" spans="1:26" ht="24.95" customHeight="1" x14ac:dyDescent="0.25">
      <c r="A27" s="171"/>
      <c r="B27" s="168" t="s">
        <v>608</v>
      </c>
      <c r="C27" s="172" t="s">
        <v>985</v>
      </c>
      <c r="D27" s="168" t="s">
        <v>986</v>
      </c>
      <c r="E27" s="168" t="s">
        <v>128</v>
      </c>
      <c r="F27" s="169">
        <v>4</v>
      </c>
      <c r="G27" s="170"/>
      <c r="H27" s="170"/>
      <c r="I27" s="170">
        <f t="shared" si="0"/>
        <v>0</v>
      </c>
      <c r="J27" s="168">
        <f t="shared" si="1"/>
        <v>134.4</v>
      </c>
      <c r="K27" s="1">
        <f t="shared" si="2"/>
        <v>0</v>
      </c>
      <c r="L27" s="1">
        <f t="shared" si="4"/>
        <v>0</v>
      </c>
      <c r="M27" s="1"/>
      <c r="N27" s="1">
        <v>33.6</v>
      </c>
      <c r="O27" s="1"/>
      <c r="P27" s="167"/>
      <c r="Q27" s="173"/>
      <c r="R27" s="173"/>
      <c r="S27" s="167"/>
      <c r="Z27">
        <v>0</v>
      </c>
    </row>
    <row r="28" spans="1:26" ht="24.95" customHeight="1" x14ac:dyDescent="0.25">
      <c r="A28" s="171"/>
      <c r="B28" s="168" t="s">
        <v>608</v>
      </c>
      <c r="C28" s="172" t="s">
        <v>987</v>
      </c>
      <c r="D28" s="168" t="s">
        <v>988</v>
      </c>
      <c r="E28" s="168" t="s">
        <v>128</v>
      </c>
      <c r="F28" s="169">
        <v>7</v>
      </c>
      <c r="G28" s="170"/>
      <c r="H28" s="170"/>
      <c r="I28" s="170">
        <f t="shared" si="0"/>
        <v>0</v>
      </c>
      <c r="J28" s="168">
        <f t="shared" si="1"/>
        <v>217</v>
      </c>
      <c r="K28" s="1">
        <f t="shared" si="2"/>
        <v>0</v>
      </c>
      <c r="L28" s="1">
        <f t="shared" si="4"/>
        <v>0</v>
      </c>
      <c r="M28" s="1"/>
      <c r="N28" s="1">
        <v>31</v>
      </c>
      <c r="O28" s="1"/>
      <c r="P28" s="167"/>
      <c r="Q28" s="173"/>
      <c r="R28" s="173"/>
      <c r="S28" s="167"/>
      <c r="Z28">
        <v>0</v>
      </c>
    </row>
    <row r="29" spans="1:26" ht="24.95" customHeight="1" x14ac:dyDescent="0.25">
      <c r="A29" s="171"/>
      <c r="B29" s="168" t="s">
        <v>608</v>
      </c>
      <c r="C29" s="172" t="s">
        <v>989</v>
      </c>
      <c r="D29" s="168" t="s">
        <v>990</v>
      </c>
      <c r="E29" s="168" t="s">
        <v>128</v>
      </c>
      <c r="F29" s="169">
        <v>12</v>
      </c>
      <c r="G29" s="170"/>
      <c r="H29" s="170"/>
      <c r="I29" s="170">
        <f t="shared" si="0"/>
        <v>0</v>
      </c>
      <c r="J29" s="168">
        <f t="shared" si="1"/>
        <v>367.2</v>
      </c>
      <c r="K29" s="1">
        <f t="shared" si="2"/>
        <v>0</v>
      </c>
      <c r="L29" s="1">
        <f t="shared" si="4"/>
        <v>0</v>
      </c>
      <c r="M29" s="1"/>
      <c r="N29" s="1">
        <v>30.6</v>
      </c>
      <c r="O29" s="1"/>
      <c r="P29" s="167"/>
      <c r="Q29" s="173"/>
      <c r="R29" s="173"/>
      <c r="S29" s="167"/>
      <c r="Z29">
        <v>0</v>
      </c>
    </row>
    <row r="30" spans="1:26" ht="24.95" customHeight="1" x14ac:dyDescent="0.25">
      <c r="A30" s="171"/>
      <c r="B30" s="168" t="s">
        <v>608</v>
      </c>
      <c r="C30" s="172" t="s">
        <v>991</v>
      </c>
      <c r="D30" s="168" t="s">
        <v>992</v>
      </c>
      <c r="E30" s="168" t="s">
        <v>128</v>
      </c>
      <c r="F30" s="169">
        <v>23.5</v>
      </c>
      <c r="G30" s="170"/>
      <c r="H30" s="170"/>
      <c r="I30" s="170">
        <f t="shared" si="0"/>
        <v>0</v>
      </c>
      <c r="J30" s="168">
        <f t="shared" si="1"/>
        <v>658</v>
      </c>
      <c r="K30" s="1">
        <f t="shared" si="2"/>
        <v>0</v>
      </c>
      <c r="L30" s="1">
        <f t="shared" si="4"/>
        <v>0</v>
      </c>
      <c r="M30" s="1"/>
      <c r="N30" s="1">
        <v>28</v>
      </c>
      <c r="O30" s="1"/>
      <c r="P30" s="167"/>
      <c r="Q30" s="173"/>
      <c r="R30" s="173"/>
      <c r="S30" s="167"/>
      <c r="Z30">
        <v>0</v>
      </c>
    </row>
    <row r="31" spans="1:26" ht="24.95" customHeight="1" x14ac:dyDescent="0.25">
      <c r="A31" s="171"/>
      <c r="B31" s="168" t="s">
        <v>608</v>
      </c>
      <c r="C31" s="172" t="s">
        <v>993</v>
      </c>
      <c r="D31" s="168" t="s">
        <v>994</v>
      </c>
      <c r="E31" s="168" t="s">
        <v>128</v>
      </c>
      <c r="F31" s="169">
        <v>5</v>
      </c>
      <c r="G31" s="170"/>
      <c r="H31" s="170"/>
      <c r="I31" s="170">
        <f t="shared" si="0"/>
        <v>0</v>
      </c>
      <c r="J31" s="168">
        <f t="shared" si="1"/>
        <v>143</v>
      </c>
      <c r="K31" s="1">
        <f t="shared" si="2"/>
        <v>0</v>
      </c>
      <c r="L31" s="1">
        <f t="shared" si="4"/>
        <v>0</v>
      </c>
      <c r="M31" s="1"/>
      <c r="N31" s="1">
        <v>28.6</v>
      </c>
      <c r="O31" s="1"/>
      <c r="P31" s="167"/>
      <c r="Q31" s="173"/>
      <c r="R31" s="173"/>
      <c r="S31" s="167"/>
      <c r="Z31">
        <v>0</v>
      </c>
    </row>
    <row r="32" spans="1:26" ht="24.95" customHeight="1" x14ac:dyDescent="0.25">
      <c r="A32" s="171"/>
      <c r="B32" s="168" t="s">
        <v>608</v>
      </c>
      <c r="C32" s="172" t="s">
        <v>995</v>
      </c>
      <c r="D32" s="168" t="s">
        <v>996</v>
      </c>
      <c r="E32" s="168" t="s">
        <v>128</v>
      </c>
      <c r="F32" s="169">
        <v>26</v>
      </c>
      <c r="G32" s="170"/>
      <c r="H32" s="170"/>
      <c r="I32" s="170">
        <f t="shared" si="0"/>
        <v>0</v>
      </c>
      <c r="J32" s="168">
        <f t="shared" si="1"/>
        <v>673.4</v>
      </c>
      <c r="K32" s="1">
        <f t="shared" si="2"/>
        <v>0</v>
      </c>
      <c r="L32" s="1">
        <f t="shared" si="4"/>
        <v>0</v>
      </c>
      <c r="M32" s="1"/>
      <c r="N32" s="1">
        <v>25.9</v>
      </c>
      <c r="O32" s="1"/>
      <c r="P32" s="167"/>
      <c r="Q32" s="173"/>
      <c r="R32" s="173"/>
      <c r="S32" s="167"/>
      <c r="Z32">
        <v>0</v>
      </c>
    </row>
    <row r="33" spans="1:26" ht="24.95" customHeight="1" x14ac:dyDescent="0.25">
      <c r="A33" s="171"/>
      <c r="B33" s="168" t="s">
        <v>608</v>
      </c>
      <c r="C33" s="172" t="s">
        <v>997</v>
      </c>
      <c r="D33" s="168" t="s">
        <v>998</v>
      </c>
      <c r="E33" s="168" t="s">
        <v>128</v>
      </c>
      <c r="F33" s="169">
        <v>77.5</v>
      </c>
      <c r="G33" s="170"/>
      <c r="H33" s="170"/>
      <c r="I33" s="170">
        <f t="shared" si="0"/>
        <v>0</v>
      </c>
      <c r="J33" s="168">
        <f t="shared" si="1"/>
        <v>1317.5</v>
      </c>
      <c r="K33" s="1">
        <f t="shared" si="2"/>
        <v>0</v>
      </c>
      <c r="L33" s="1">
        <f t="shared" si="4"/>
        <v>0</v>
      </c>
      <c r="M33" s="1"/>
      <c r="N33" s="1">
        <v>17</v>
      </c>
      <c r="O33" s="1"/>
      <c r="P33" s="167"/>
      <c r="Q33" s="173"/>
      <c r="R33" s="173"/>
      <c r="S33" s="167"/>
      <c r="Z33">
        <v>0</v>
      </c>
    </row>
    <row r="34" spans="1:26" ht="24.95" customHeight="1" x14ac:dyDescent="0.25">
      <c r="A34" s="171"/>
      <c r="B34" s="168" t="s">
        <v>608</v>
      </c>
      <c r="C34" s="172" t="s">
        <v>999</v>
      </c>
      <c r="D34" s="168" t="s">
        <v>1000</v>
      </c>
      <c r="E34" s="168" t="s">
        <v>128</v>
      </c>
      <c r="F34" s="169">
        <v>76.099999999999994</v>
      </c>
      <c r="G34" s="170"/>
      <c r="H34" s="170"/>
      <c r="I34" s="170">
        <f t="shared" si="0"/>
        <v>0</v>
      </c>
      <c r="J34" s="168">
        <f t="shared" si="1"/>
        <v>1126.28</v>
      </c>
      <c r="K34" s="1">
        <f t="shared" si="2"/>
        <v>0</v>
      </c>
      <c r="L34" s="1">
        <f t="shared" si="4"/>
        <v>0</v>
      </c>
      <c r="M34" s="1"/>
      <c r="N34" s="1">
        <v>14.8</v>
      </c>
      <c r="O34" s="1"/>
      <c r="P34" s="167"/>
      <c r="Q34" s="173"/>
      <c r="R34" s="173"/>
      <c r="S34" s="167"/>
      <c r="Z34">
        <v>0</v>
      </c>
    </row>
    <row r="35" spans="1:26" ht="24.95" customHeight="1" x14ac:dyDescent="0.25">
      <c r="A35" s="171"/>
      <c r="B35" s="168" t="s">
        <v>608</v>
      </c>
      <c r="C35" s="172" t="s">
        <v>1001</v>
      </c>
      <c r="D35" s="168" t="s">
        <v>1002</v>
      </c>
      <c r="E35" s="168" t="s">
        <v>128</v>
      </c>
      <c r="F35" s="169">
        <v>13</v>
      </c>
      <c r="G35" s="170"/>
      <c r="H35" s="170"/>
      <c r="I35" s="170">
        <f t="shared" si="0"/>
        <v>0</v>
      </c>
      <c r="J35" s="168">
        <f t="shared" si="1"/>
        <v>193.7</v>
      </c>
      <c r="K35" s="1">
        <f t="shared" si="2"/>
        <v>0</v>
      </c>
      <c r="L35" s="1">
        <f t="shared" si="4"/>
        <v>0</v>
      </c>
      <c r="M35" s="1"/>
      <c r="N35" s="1">
        <v>14.9</v>
      </c>
      <c r="O35" s="1"/>
      <c r="P35" s="167"/>
      <c r="Q35" s="173"/>
      <c r="R35" s="173"/>
      <c r="S35" s="167"/>
      <c r="Z35">
        <v>0</v>
      </c>
    </row>
    <row r="36" spans="1:26" ht="24.95" customHeight="1" x14ac:dyDescent="0.25">
      <c r="A36" s="171"/>
      <c r="B36" s="168" t="s">
        <v>608</v>
      </c>
      <c r="C36" s="172" t="s">
        <v>1003</v>
      </c>
      <c r="D36" s="168" t="s">
        <v>1004</v>
      </c>
      <c r="E36" s="168" t="s">
        <v>128</v>
      </c>
      <c r="F36" s="169">
        <v>89.1</v>
      </c>
      <c r="G36" s="170"/>
      <c r="H36" s="170"/>
      <c r="I36" s="170">
        <f t="shared" si="0"/>
        <v>0</v>
      </c>
      <c r="J36" s="168">
        <f t="shared" si="1"/>
        <v>1291.95</v>
      </c>
      <c r="K36" s="1">
        <f t="shared" si="2"/>
        <v>0</v>
      </c>
      <c r="L36" s="1">
        <f t="shared" si="4"/>
        <v>0</v>
      </c>
      <c r="M36" s="1"/>
      <c r="N36" s="1">
        <v>14.5</v>
      </c>
      <c r="O36" s="1"/>
      <c r="P36" s="167"/>
      <c r="Q36" s="173"/>
      <c r="R36" s="173"/>
      <c r="S36" s="167"/>
      <c r="Z36">
        <v>0</v>
      </c>
    </row>
    <row r="37" spans="1:26" ht="24.95" customHeight="1" x14ac:dyDescent="0.25">
      <c r="A37" s="171"/>
      <c r="B37" s="168" t="s">
        <v>608</v>
      </c>
      <c r="C37" s="172" t="s">
        <v>1005</v>
      </c>
      <c r="D37" s="168" t="s">
        <v>1006</v>
      </c>
      <c r="E37" s="168" t="s">
        <v>128</v>
      </c>
      <c r="F37" s="169">
        <v>7</v>
      </c>
      <c r="G37" s="170"/>
      <c r="H37" s="170"/>
      <c r="I37" s="170">
        <f t="shared" si="0"/>
        <v>0</v>
      </c>
      <c r="J37" s="168">
        <f t="shared" si="1"/>
        <v>36.4</v>
      </c>
      <c r="K37" s="1">
        <f t="shared" si="2"/>
        <v>0</v>
      </c>
      <c r="L37" s="1">
        <f t="shared" si="4"/>
        <v>0</v>
      </c>
      <c r="M37" s="1"/>
      <c r="N37" s="1">
        <v>5.2</v>
      </c>
      <c r="O37" s="1"/>
      <c r="P37" s="167"/>
      <c r="Q37" s="173"/>
      <c r="R37" s="173"/>
      <c r="S37" s="167"/>
      <c r="Z37">
        <v>0</v>
      </c>
    </row>
    <row r="38" spans="1:26" ht="24.95" customHeight="1" x14ac:dyDescent="0.25">
      <c r="A38" s="171"/>
      <c r="B38" s="168" t="s">
        <v>608</v>
      </c>
      <c r="C38" s="172" t="s">
        <v>1007</v>
      </c>
      <c r="D38" s="168" t="s">
        <v>1008</v>
      </c>
      <c r="E38" s="168" t="s">
        <v>128</v>
      </c>
      <c r="F38" s="169">
        <v>28.5</v>
      </c>
      <c r="G38" s="170"/>
      <c r="H38" s="170"/>
      <c r="I38" s="170">
        <f t="shared" si="0"/>
        <v>0</v>
      </c>
      <c r="J38" s="168">
        <f t="shared" si="1"/>
        <v>196.65</v>
      </c>
      <c r="K38" s="1">
        <f t="shared" si="2"/>
        <v>0</v>
      </c>
      <c r="L38" s="1">
        <f t="shared" si="4"/>
        <v>0</v>
      </c>
      <c r="M38" s="1"/>
      <c r="N38" s="1">
        <v>6.9</v>
      </c>
      <c r="O38" s="1"/>
      <c r="P38" s="167"/>
      <c r="Q38" s="173"/>
      <c r="R38" s="173"/>
      <c r="S38" s="167"/>
      <c r="Z38">
        <v>0</v>
      </c>
    </row>
    <row r="39" spans="1:26" ht="24.95" customHeight="1" x14ac:dyDescent="0.25">
      <c r="A39" s="171"/>
      <c r="B39" s="168" t="s">
        <v>608</v>
      </c>
      <c r="C39" s="172" t="s">
        <v>1009</v>
      </c>
      <c r="D39" s="168" t="s">
        <v>1010</v>
      </c>
      <c r="E39" s="168" t="s">
        <v>128</v>
      </c>
      <c r="F39" s="169">
        <v>29.5</v>
      </c>
      <c r="G39" s="170"/>
      <c r="H39" s="170"/>
      <c r="I39" s="170">
        <f t="shared" si="0"/>
        <v>0</v>
      </c>
      <c r="J39" s="168">
        <f t="shared" si="1"/>
        <v>233.05</v>
      </c>
      <c r="K39" s="1">
        <f t="shared" si="2"/>
        <v>0</v>
      </c>
      <c r="L39" s="1">
        <f t="shared" si="4"/>
        <v>0</v>
      </c>
      <c r="M39" s="1"/>
      <c r="N39" s="1">
        <v>7.9</v>
      </c>
      <c r="O39" s="1"/>
      <c r="P39" s="167"/>
      <c r="Q39" s="173"/>
      <c r="R39" s="173"/>
      <c r="S39" s="167"/>
      <c r="Z39">
        <v>0</v>
      </c>
    </row>
    <row r="40" spans="1:26" ht="24.95" customHeight="1" x14ac:dyDescent="0.25">
      <c r="A40" s="171"/>
      <c r="B40" s="168" t="s">
        <v>608</v>
      </c>
      <c r="C40" s="172" t="s">
        <v>1011</v>
      </c>
      <c r="D40" s="168" t="s">
        <v>1012</v>
      </c>
      <c r="E40" s="168" t="s">
        <v>128</v>
      </c>
      <c r="F40" s="169">
        <v>14</v>
      </c>
      <c r="G40" s="170"/>
      <c r="H40" s="170"/>
      <c r="I40" s="170">
        <f t="shared" si="0"/>
        <v>0</v>
      </c>
      <c r="J40" s="168">
        <f t="shared" si="1"/>
        <v>204.4</v>
      </c>
      <c r="K40" s="1">
        <f t="shared" si="2"/>
        <v>0</v>
      </c>
      <c r="L40" s="1">
        <f t="shared" si="4"/>
        <v>0</v>
      </c>
      <c r="M40" s="1"/>
      <c r="N40" s="1">
        <v>14.6</v>
      </c>
      <c r="O40" s="1"/>
      <c r="P40" s="167"/>
      <c r="Q40" s="173"/>
      <c r="R40" s="173"/>
      <c r="S40" s="167"/>
      <c r="Z40">
        <v>0</v>
      </c>
    </row>
    <row r="41" spans="1:26" ht="24.95" customHeight="1" x14ac:dyDescent="0.25">
      <c r="A41" s="171"/>
      <c r="B41" s="168" t="s">
        <v>608</v>
      </c>
      <c r="C41" s="172" t="s">
        <v>1013</v>
      </c>
      <c r="D41" s="168" t="s">
        <v>1014</v>
      </c>
      <c r="E41" s="168" t="s">
        <v>128</v>
      </c>
      <c r="F41" s="169">
        <v>65</v>
      </c>
      <c r="G41" s="170"/>
      <c r="H41" s="170"/>
      <c r="I41" s="170">
        <f t="shared" si="0"/>
        <v>0</v>
      </c>
      <c r="J41" s="168">
        <f t="shared" si="1"/>
        <v>507</v>
      </c>
      <c r="K41" s="1">
        <f t="shared" si="2"/>
        <v>0</v>
      </c>
      <c r="L41" s="1">
        <f t="shared" si="4"/>
        <v>0</v>
      </c>
      <c r="M41" s="1"/>
      <c r="N41" s="1">
        <v>7.8</v>
      </c>
      <c r="O41" s="1"/>
      <c r="P41" s="167"/>
      <c r="Q41" s="173"/>
      <c r="R41" s="173"/>
      <c r="S41" s="167"/>
      <c r="Z41">
        <v>0</v>
      </c>
    </row>
    <row r="42" spans="1:26" ht="24.95" customHeight="1" x14ac:dyDescent="0.25">
      <c r="A42" s="171"/>
      <c r="B42" s="168" t="s">
        <v>608</v>
      </c>
      <c r="C42" s="172" t="s">
        <v>1015</v>
      </c>
      <c r="D42" s="168" t="s">
        <v>1016</v>
      </c>
      <c r="E42" s="168" t="s">
        <v>128</v>
      </c>
      <c r="F42" s="169">
        <v>14</v>
      </c>
      <c r="G42" s="170"/>
      <c r="H42" s="170"/>
      <c r="I42" s="170">
        <f t="shared" si="0"/>
        <v>0</v>
      </c>
      <c r="J42" s="168">
        <f t="shared" si="1"/>
        <v>147</v>
      </c>
      <c r="K42" s="1">
        <f t="shared" si="2"/>
        <v>0</v>
      </c>
      <c r="L42" s="1">
        <f t="shared" si="4"/>
        <v>0</v>
      </c>
      <c r="M42" s="1"/>
      <c r="N42" s="1">
        <v>10.5</v>
      </c>
      <c r="O42" s="1"/>
      <c r="P42" s="167"/>
      <c r="Q42" s="173"/>
      <c r="R42" s="173"/>
      <c r="S42" s="167"/>
      <c r="Z42">
        <v>0</v>
      </c>
    </row>
    <row r="43" spans="1:26" ht="24.95" customHeight="1" x14ac:dyDescent="0.25">
      <c r="A43" s="171"/>
      <c r="B43" s="168" t="s">
        <v>608</v>
      </c>
      <c r="C43" s="172" t="s">
        <v>1017</v>
      </c>
      <c r="D43" s="168" t="s">
        <v>1018</v>
      </c>
      <c r="E43" s="168" t="s">
        <v>603</v>
      </c>
      <c r="F43" s="169">
        <v>3</v>
      </c>
      <c r="G43" s="170"/>
      <c r="H43" s="170"/>
      <c r="I43" s="170">
        <f t="shared" ref="I43:I74" si="5">ROUND(F43*(G43+H43),2)</f>
        <v>0</v>
      </c>
      <c r="J43" s="168">
        <f t="shared" ref="J43:J74" si="6">ROUND(F43*(N43),2)</f>
        <v>180</v>
      </c>
      <c r="K43" s="1">
        <f t="shared" ref="K43:K74" si="7">ROUND(F43*(O43),2)</f>
        <v>0</v>
      </c>
      <c r="L43" s="1">
        <f t="shared" si="4"/>
        <v>0</v>
      </c>
      <c r="M43" s="1"/>
      <c r="N43" s="1">
        <v>60</v>
      </c>
      <c r="O43" s="1"/>
      <c r="P43" s="167"/>
      <c r="Q43" s="173"/>
      <c r="R43" s="173"/>
      <c r="S43" s="167"/>
      <c r="Z43">
        <v>0</v>
      </c>
    </row>
    <row r="44" spans="1:26" ht="24.95" customHeight="1" x14ac:dyDescent="0.25">
      <c r="A44" s="171"/>
      <c r="B44" s="168" t="s">
        <v>608</v>
      </c>
      <c r="C44" s="172" t="s">
        <v>1019</v>
      </c>
      <c r="D44" s="168" t="s">
        <v>1020</v>
      </c>
      <c r="E44" s="168" t="s">
        <v>603</v>
      </c>
      <c r="F44" s="169">
        <v>1</v>
      </c>
      <c r="G44" s="170"/>
      <c r="H44" s="170"/>
      <c r="I44" s="170">
        <f t="shared" si="5"/>
        <v>0</v>
      </c>
      <c r="J44" s="168">
        <f t="shared" si="6"/>
        <v>75</v>
      </c>
      <c r="K44" s="1">
        <f t="shared" si="7"/>
        <v>0</v>
      </c>
      <c r="L44" s="1">
        <f t="shared" si="4"/>
        <v>0</v>
      </c>
      <c r="M44" s="1"/>
      <c r="N44" s="1">
        <v>75</v>
      </c>
      <c r="O44" s="1"/>
      <c r="P44" s="167"/>
      <c r="Q44" s="173"/>
      <c r="R44" s="173"/>
      <c r="S44" s="167"/>
      <c r="Z44">
        <v>0</v>
      </c>
    </row>
    <row r="45" spans="1:26" ht="24.95" customHeight="1" x14ac:dyDescent="0.25">
      <c r="A45" s="171"/>
      <c r="B45" s="168" t="s">
        <v>608</v>
      </c>
      <c r="C45" s="172" t="s">
        <v>1021</v>
      </c>
      <c r="D45" s="168" t="s">
        <v>1022</v>
      </c>
      <c r="E45" s="168" t="s">
        <v>603</v>
      </c>
      <c r="F45" s="169">
        <v>4</v>
      </c>
      <c r="G45" s="170"/>
      <c r="H45" s="170"/>
      <c r="I45" s="170">
        <f t="shared" si="5"/>
        <v>0</v>
      </c>
      <c r="J45" s="168">
        <f t="shared" si="6"/>
        <v>304</v>
      </c>
      <c r="K45" s="1">
        <f t="shared" si="7"/>
        <v>0</v>
      </c>
      <c r="L45" s="1">
        <f t="shared" si="4"/>
        <v>0</v>
      </c>
      <c r="M45" s="1"/>
      <c r="N45" s="1">
        <v>76</v>
      </c>
      <c r="O45" s="1"/>
      <c r="P45" s="167"/>
      <c r="Q45" s="173"/>
      <c r="R45" s="173"/>
      <c r="S45" s="167"/>
      <c r="Z45">
        <v>0</v>
      </c>
    </row>
    <row r="46" spans="1:26" ht="24.95" customHeight="1" x14ac:dyDescent="0.25">
      <c r="A46" s="171"/>
      <c r="B46" s="168" t="s">
        <v>608</v>
      </c>
      <c r="C46" s="172" t="s">
        <v>1023</v>
      </c>
      <c r="D46" s="168" t="s">
        <v>1024</v>
      </c>
      <c r="E46" s="168" t="s">
        <v>603</v>
      </c>
      <c r="F46" s="169">
        <v>1</v>
      </c>
      <c r="G46" s="170"/>
      <c r="H46" s="170"/>
      <c r="I46" s="170">
        <f t="shared" si="5"/>
        <v>0</v>
      </c>
      <c r="J46" s="168">
        <f t="shared" si="6"/>
        <v>92</v>
      </c>
      <c r="K46" s="1">
        <f t="shared" si="7"/>
        <v>0</v>
      </c>
      <c r="L46" s="1">
        <f t="shared" si="4"/>
        <v>0</v>
      </c>
      <c r="M46" s="1"/>
      <c r="N46" s="1">
        <v>92</v>
      </c>
      <c r="O46" s="1"/>
      <c r="P46" s="167"/>
      <c r="Q46" s="173"/>
      <c r="R46" s="173"/>
      <c r="S46" s="167"/>
      <c r="Z46">
        <v>0</v>
      </c>
    </row>
    <row r="47" spans="1:26" ht="24.95" customHeight="1" x14ac:dyDescent="0.25">
      <c r="A47" s="171"/>
      <c r="B47" s="168" t="s">
        <v>608</v>
      </c>
      <c r="C47" s="172" t="s">
        <v>1025</v>
      </c>
      <c r="D47" s="168" t="s">
        <v>1026</v>
      </c>
      <c r="E47" s="168" t="s">
        <v>603</v>
      </c>
      <c r="F47" s="169">
        <v>2</v>
      </c>
      <c r="G47" s="170"/>
      <c r="H47" s="170"/>
      <c r="I47" s="170">
        <f t="shared" si="5"/>
        <v>0</v>
      </c>
      <c r="J47" s="168">
        <f t="shared" si="6"/>
        <v>170</v>
      </c>
      <c r="K47" s="1">
        <f t="shared" si="7"/>
        <v>0</v>
      </c>
      <c r="L47" s="1">
        <f t="shared" si="4"/>
        <v>0</v>
      </c>
      <c r="M47" s="1"/>
      <c r="N47" s="1">
        <v>85</v>
      </c>
      <c r="O47" s="1"/>
      <c r="P47" s="167"/>
      <c r="Q47" s="173"/>
      <c r="R47" s="173"/>
      <c r="S47" s="167"/>
      <c r="Z47">
        <v>0</v>
      </c>
    </row>
    <row r="48" spans="1:26" ht="24.95" customHeight="1" x14ac:dyDescent="0.25">
      <c r="A48" s="171"/>
      <c r="B48" s="168" t="s">
        <v>608</v>
      </c>
      <c r="C48" s="172" t="s">
        <v>1027</v>
      </c>
      <c r="D48" s="168" t="s">
        <v>1028</v>
      </c>
      <c r="E48" s="168" t="s">
        <v>603</v>
      </c>
      <c r="F48" s="169">
        <v>1</v>
      </c>
      <c r="G48" s="170"/>
      <c r="H48" s="170"/>
      <c r="I48" s="170">
        <f t="shared" si="5"/>
        <v>0</v>
      </c>
      <c r="J48" s="168">
        <f t="shared" si="6"/>
        <v>79</v>
      </c>
      <c r="K48" s="1">
        <f t="shared" si="7"/>
        <v>0</v>
      </c>
      <c r="L48" s="1">
        <f t="shared" si="4"/>
        <v>0</v>
      </c>
      <c r="M48" s="1"/>
      <c r="N48" s="1">
        <v>79</v>
      </c>
      <c r="O48" s="1"/>
      <c r="P48" s="167"/>
      <c r="Q48" s="173"/>
      <c r="R48" s="173"/>
      <c r="S48" s="167"/>
      <c r="Z48">
        <v>0</v>
      </c>
    </row>
    <row r="49" spans="1:26" ht="24.95" customHeight="1" x14ac:dyDescent="0.25">
      <c r="A49" s="171"/>
      <c r="B49" s="168" t="s">
        <v>608</v>
      </c>
      <c r="C49" s="172" t="s">
        <v>1029</v>
      </c>
      <c r="D49" s="168" t="s">
        <v>1030</v>
      </c>
      <c r="E49" s="168" t="s">
        <v>603</v>
      </c>
      <c r="F49" s="169">
        <v>1</v>
      </c>
      <c r="G49" s="170"/>
      <c r="H49" s="170"/>
      <c r="I49" s="170">
        <f t="shared" si="5"/>
        <v>0</v>
      </c>
      <c r="J49" s="168">
        <f t="shared" si="6"/>
        <v>95</v>
      </c>
      <c r="K49" s="1">
        <f t="shared" si="7"/>
        <v>0</v>
      </c>
      <c r="L49" s="1">
        <f t="shared" si="4"/>
        <v>0</v>
      </c>
      <c r="M49" s="1"/>
      <c r="N49" s="1">
        <v>95</v>
      </c>
      <c r="O49" s="1"/>
      <c r="P49" s="167"/>
      <c r="Q49" s="173"/>
      <c r="R49" s="173"/>
      <c r="S49" s="167"/>
      <c r="Z49">
        <v>0</v>
      </c>
    </row>
    <row r="50" spans="1:26" ht="24.95" customHeight="1" x14ac:dyDescent="0.25">
      <c r="A50" s="171"/>
      <c r="B50" s="168" t="s">
        <v>608</v>
      </c>
      <c r="C50" s="172" t="s">
        <v>1031</v>
      </c>
      <c r="D50" s="168" t="s">
        <v>1032</v>
      </c>
      <c r="E50" s="168" t="s">
        <v>603</v>
      </c>
      <c r="F50" s="169">
        <v>1</v>
      </c>
      <c r="G50" s="170"/>
      <c r="H50" s="170"/>
      <c r="I50" s="170">
        <f t="shared" si="5"/>
        <v>0</v>
      </c>
      <c r="J50" s="168">
        <f t="shared" si="6"/>
        <v>65</v>
      </c>
      <c r="K50" s="1">
        <f t="shared" si="7"/>
        <v>0</v>
      </c>
      <c r="L50" s="1">
        <f t="shared" si="4"/>
        <v>0</v>
      </c>
      <c r="M50" s="1"/>
      <c r="N50" s="1">
        <v>65</v>
      </c>
      <c r="O50" s="1"/>
      <c r="P50" s="167"/>
      <c r="Q50" s="173"/>
      <c r="R50" s="173"/>
      <c r="S50" s="167"/>
      <c r="Z50">
        <v>0</v>
      </c>
    </row>
    <row r="51" spans="1:26" ht="24.95" customHeight="1" x14ac:dyDescent="0.25">
      <c r="A51" s="171"/>
      <c r="B51" s="168" t="s">
        <v>608</v>
      </c>
      <c r="C51" s="172" t="s">
        <v>1033</v>
      </c>
      <c r="D51" s="168" t="s">
        <v>1034</v>
      </c>
      <c r="E51" s="168" t="s">
        <v>603</v>
      </c>
      <c r="F51" s="169">
        <v>1</v>
      </c>
      <c r="G51" s="170"/>
      <c r="H51" s="170"/>
      <c r="I51" s="170">
        <f t="shared" si="5"/>
        <v>0</v>
      </c>
      <c r="J51" s="168">
        <f t="shared" si="6"/>
        <v>78</v>
      </c>
      <c r="K51" s="1">
        <f t="shared" si="7"/>
        <v>0</v>
      </c>
      <c r="L51" s="1">
        <f t="shared" si="4"/>
        <v>0</v>
      </c>
      <c r="M51" s="1"/>
      <c r="N51" s="1">
        <v>78</v>
      </c>
      <c r="O51" s="1"/>
      <c r="P51" s="167"/>
      <c r="Q51" s="173"/>
      <c r="R51" s="173"/>
      <c r="S51" s="167"/>
      <c r="Z51">
        <v>0</v>
      </c>
    </row>
    <row r="52" spans="1:26" ht="24.95" customHeight="1" x14ac:dyDescent="0.25">
      <c r="A52" s="171"/>
      <c r="B52" s="168" t="s">
        <v>608</v>
      </c>
      <c r="C52" s="172" t="s">
        <v>1035</v>
      </c>
      <c r="D52" s="168" t="s">
        <v>1036</v>
      </c>
      <c r="E52" s="168" t="s">
        <v>603</v>
      </c>
      <c r="F52" s="169">
        <v>5</v>
      </c>
      <c r="G52" s="170"/>
      <c r="H52" s="170"/>
      <c r="I52" s="170">
        <f t="shared" si="5"/>
        <v>0</v>
      </c>
      <c r="J52" s="168">
        <f t="shared" si="6"/>
        <v>225</v>
      </c>
      <c r="K52" s="1">
        <f t="shared" si="7"/>
        <v>0</v>
      </c>
      <c r="L52" s="1">
        <f t="shared" si="4"/>
        <v>0</v>
      </c>
      <c r="M52" s="1"/>
      <c r="N52" s="1">
        <v>45</v>
      </c>
      <c r="O52" s="1"/>
      <c r="P52" s="167"/>
      <c r="Q52" s="173"/>
      <c r="R52" s="173"/>
      <c r="S52" s="167"/>
      <c r="Z52">
        <v>0</v>
      </c>
    </row>
    <row r="53" spans="1:26" ht="24.95" customHeight="1" x14ac:dyDescent="0.25">
      <c r="A53" s="171"/>
      <c r="B53" s="168" t="s">
        <v>608</v>
      </c>
      <c r="C53" s="172" t="s">
        <v>1035</v>
      </c>
      <c r="D53" s="168" t="s">
        <v>1037</v>
      </c>
      <c r="E53" s="168" t="s">
        <v>603</v>
      </c>
      <c r="F53" s="169">
        <v>7</v>
      </c>
      <c r="G53" s="170"/>
      <c r="H53" s="170"/>
      <c r="I53" s="170">
        <f t="shared" si="5"/>
        <v>0</v>
      </c>
      <c r="J53" s="168">
        <f t="shared" si="6"/>
        <v>392</v>
      </c>
      <c r="K53" s="1">
        <f t="shared" si="7"/>
        <v>0</v>
      </c>
      <c r="L53" s="1">
        <f t="shared" si="4"/>
        <v>0</v>
      </c>
      <c r="M53" s="1"/>
      <c r="N53" s="1">
        <v>56</v>
      </c>
      <c r="O53" s="1"/>
      <c r="P53" s="167"/>
      <c r="Q53" s="173"/>
      <c r="R53" s="173"/>
      <c r="S53" s="167"/>
      <c r="Z53">
        <v>0</v>
      </c>
    </row>
    <row r="54" spans="1:26" ht="24.95" customHeight="1" x14ac:dyDescent="0.25">
      <c r="A54" s="171"/>
      <c r="B54" s="168" t="s">
        <v>608</v>
      </c>
      <c r="C54" s="172" t="s">
        <v>1038</v>
      </c>
      <c r="D54" s="168" t="s">
        <v>1039</v>
      </c>
      <c r="E54" s="168" t="s">
        <v>603</v>
      </c>
      <c r="F54" s="169">
        <v>1</v>
      </c>
      <c r="G54" s="170"/>
      <c r="H54" s="170"/>
      <c r="I54" s="170">
        <f t="shared" si="5"/>
        <v>0</v>
      </c>
      <c r="J54" s="168">
        <f t="shared" si="6"/>
        <v>36</v>
      </c>
      <c r="K54" s="1">
        <f t="shared" si="7"/>
        <v>0</v>
      </c>
      <c r="L54" s="1">
        <f t="shared" si="4"/>
        <v>0</v>
      </c>
      <c r="M54" s="1"/>
      <c r="N54" s="1">
        <v>36</v>
      </c>
      <c r="O54" s="1"/>
      <c r="P54" s="167"/>
      <c r="Q54" s="173"/>
      <c r="R54" s="173"/>
      <c r="S54" s="167"/>
      <c r="Z54">
        <v>0</v>
      </c>
    </row>
    <row r="55" spans="1:26" ht="24.95" customHeight="1" x14ac:dyDescent="0.25">
      <c r="A55" s="171"/>
      <c r="B55" s="168" t="s">
        <v>608</v>
      </c>
      <c r="C55" s="172" t="s">
        <v>1040</v>
      </c>
      <c r="D55" s="168" t="s">
        <v>1041</v>
      </c>
      <c r="E55" s="168" t="s">
        <v>603</v>
      </c>
      <c r="F55" s="169">
        <v>2</v>
      </c>
      <c r="G55" s="170"/>
      <c r="H55" s="170"/>
      <c r="I55" s="170">
        <f t="shared" si="5"/>
        <v>0</v>
      </c>
      <c r="J55" s="168">
        <f t="shared" si="6"/>
        <v>66</v>
      </c>
      <c r="K55" s="1">
        <f t="shared" si="7"/>
        <v>0</v>
      </c>
      <c r="L55" s="1">
        <f t="shared" si="4"/>
        <v>0</v>
      </c>
      <c r="M55" s="1"/>
      <c r="N55" s="1">
        <v>33</v>
      </c>
      <c r="O55" s="1"/>
      <c r="P55" s="167"/>
      <c r="Q55" s="173"/>
      <c r="R55" s="173"/>
      <c r="S55" s="167"/>
      <c r="Z55">
        <v>0</v>
      </c>
    </row>
    <row r="56" spans="1:26" ht="24.95" customHeight="1" x14ac:dyDescent="0.25">
      <c r="A56" s="171"/>
      <c r="B56" s="168" t="s">
        <v>608</v>
      </c>
      <c r="C56" s="172" t="s">
        <v>1042</v>
      </c>
      <c r="D56" s="168" t="s">
        <v>1043</v>
      </c>
      <c r="E56" s="168" t="s">
        <v>603</v>
      </c>
      <c r="F56" s="169">
        <v>3</v>
      </c>
      <c r="G56" s="170"/>
      <c r="H56" s="170"/>
      <c r="I56" s="170">
        <f t="shared" si="5"/>
        <v>0</v>
      </c>
      <c r="J56" s="168">
        <f t="shared" si="6"/>
        <v>24.69</v>
      </c>
      <c r="K56" s="1">
        <f t="shared" si="7"/>
        <v>0</v>
      </c>
      <c r="L56" s="1">
        <f t="shared" ref="L56:L87" si="8">ROUND(F56*(G56),2)</f>
        <v>0</v>
      </c>
      <c r="M56" s="1"/>
      <c r="N56" s="1">
        <v>8.23</v>
      </c>
      <c r="O56" s="1"/>
      <c r="P56" s="167"/>
      <c r="Q56" s="173"/>
      <c r="R56" s="173"/>
      <c r="S56" s="167"/>
      <c r="Z56">
        <v>0</v>
      </c>
    </row>
    <row r="57" spans="1:26" ht="24.95" customHeight="1" x14ac:dyDescent="0.25">
      <c r="A57" s="171"/>
      <c r="B57" s="168" t="s">
        <v>608</v>
      </c>
      <c r="C57" s="172" t="s">
        <v>1044</v>
      </c>
      <c r="D57" s="168" t="s">
        <v>1045</v>
      </c>
      <c r="E57" s="168" t="s">
        <v>603</v>
      </c>
      <c r="F57" s="169">
        <v>1</v>
      </c>
      <c r="G57" s="170"/>
      <c r="H57" s="170"/>
      <c r="I57" s="170">
        <f t="shared" si="5"/>
        <v>0</v>
      </c>
      <c r="J57" s="168">
        <f t="shared" si="6"/>
        <v>10.199999999999999</v>
      </c>
      <c r="K57" s="1">
        <f t="shared" si="7"/>
        <v>0</v>
      </c>
      <c r="L57" s="1">
        <f t="shared" si="8"/>
        <v>0</v>
      </c>
      <c r="M57" s="1"/>
      <c r="N57" s="1">
        <v>10.199999999999999</v>
      </c>
      <c r="O57" s="1"/>
      <c r="P57" s="167"/>
      <c r="Q57" s="173"/>
      <c r="R57" s="173"/>
      <c r="S57" s="167"/>
      <c r="Z57">
        <v>0</v>
      </c>
    </row>
    <row r="58" spans="1:26" ht="24.95" customHeight="1" x14ac:dyDescent="0.25">
      <c r="A58" s="171"/>
      <c r="B58" s="168" t="s">
        <v>608</v>
      </c>
      <c r="C58" s="172" t="s">
        <v>1046</v>
      </c>
      <c r="D58" s="168" t="s">
        <v>1047</v>
      </c>
      <c r="E58" s="168" t="s">
        <v>603</v>
      </c>
      <c r="F58" s="169">
        <v>4</v>
      </c>
      <c r="G58" s="170"/>
      <c r="H58" s="170"/>
      <c r="I58" s="170">
        <f t="shared" si="5"/>
        <v>0</v>
      </c>
      <c r="J58" s="168">
        <f t="shared" si="6"/>
        <v>22.8</v>
      </c>
      <c r="K58" s="1">
        <f t="shared" si="7"/>
        <v>0</v>
      </c>
      <c r="L58" s="1">
        <f t="shared" si="8"/>
        <v>0</v>
      </c>
      <c r="M58" s="1"/>
      <c r="N58" s="1">
        <v>5.7</v>
      </c>
      <c r="O58" s="1"/>
      <c r="P58" s="167"/>
      <c r="Q58" s="173"/>
      <c r="R58" s="173"/>
      <c r="S58" s="167"/>
      <c r="Z58">
        <v>0</v>
      </c>
    </row>
    <row r="59" spans="1:26" ht="24.95" customHeight="1" x14ac:dyDescent="0.25">
      <c r="A59" s="171"/>
      <c r="B59" s="168" t="s">
        <v>608</v>
      </c>
      <c r="C59" s="172" t="s">
        <v>1048</v>
      </c>
      <c r="D59" s="168" t="s">
        <v>1049</v>
      </c>
      <c r="E59" s="168" t="s">
        <v>603</v>
      </c>
      <c r="F59" s="169">
        <v>1</v>
      </c>
      <c r="G59" s="170"/>
      <c r="H59" s="170"/>
      <c r="I59" s="170">
        <f t="shared" si="5"/>
        <v>0</v>
      </c>
      <c r="J59" s="168">
        <f t="shared" si="6"/>
        <v>44</v>
      </c>
      <c r="K59" s="1">
        <f t="shared" si="7"/>
        <v>0</v>
      </c>
      <c r="L59" s="1">
        <f t="shared" si="8"/>
        <v>0</v>
      </c>
      <c r="M59" s="1"/>
      <c r="N59" s="1">
        <v>44</v>
      </c>
      <c r="O59" s="1"/>
      <c r="P59" s="167"/>
      <c r="Q59" s="173"/>
      <c r="R59" s="173"/>
      <c r="S59" s="167"/>
      <c r="Z59">
        <v>0</v>
      </c>
    </row>
    <row r="60" spans="1:26" ht="24.95" customHeight="1" x14ac:dyDescent="0.25">
      <c r="A60" s="171"/>
      <c r="B60" s="168" t="s">
        <v>608</v>
      </c>
      <c r="C60" s="172" t="s">
        <v>1050</v>
      </c>
      <c r="D60" s="168" t="s">
        <v>1051</v>
      </c>
      <c r="E60" s="168" t="s">
        <v>603</v>
      </c>
      <c r="F60" s="169">
        <v>1</v>
      </c>
      <c r="G60" s="170"/>
      <c r="H60" s="170"/>
      <c r="I60" s="170">
        <f t="shared" si="5"/>
        <v>0</v>
      </c>
      <c r="J60" s="168">
        <f t="shared" si="6"/>
        <v>38</v>
      </c>
      <c r="K60" s="1">
        <f t="shared" si="7"/>
        <v>0</v>
      </c>
      <c r="L60" s="1">
        <f t="shared" si="8"/>
        <v>0</v>
      </c>
      <c r="M60" s="1"/>
      <c r="N60" s="1">
        <v>38</v>
      </c>
      <c r="O60" s="1"/>
      <c r="P60" s="167"/>
      <c r="Q60" s="173"/>
      <c r="R60" s="173"/>
      <c r="S60" s="167"/>
      <c r="Z60">
        <v>0</v>
      </c>
    </row>
    <row r="61" spans="1:26" ht="24.95" customHeight="1" x14ac:dyDescent="0.25">
      <c r="A61" s="171"/>
      <c r="B61" s="168" t="s">
        <v>608</v>
      </c>
      <c r="C61" s="172" t="s">
        <v>1052</v>
      </c>
      <c r="D61" s="168" t="s">
        <v>1053</v>
      </c>
      <c r="E61" s="168" t="s">
        <v>603</v>
      </c>
      <c r="F61" s="169">
        <v>1</v>
      </c>
      <c r="G61" s="170"/>
      <c r="H61" s="170"/>
      <c r="I61" s="170">
        <f t="shared" si="5"/>
        <v>0</v>
      </c>
      <c r="J61" s="168">
        <f t="shared" si="6"/>
        <v>42</v>
      </c>
      <c r="K61" s="1">
        <f t="shared" si="7"/>
        <v>0</v>
      </c>
      <c r="L61" s="1">
        <f t="shared" si="8"/>
        <v>0</v>
      </c>
      <c r="M61" s="1"/>
      <c r="N61" s="1">
        <v>42</v>
      </c>
      <c r="O61" s="1"/>
      <c r="P61" s="167"/>
      <c r="Q61" s="173"/>
      <c r="R61" s="173"/>
      <c r="S61" s="167"/>
      <c r="Z61">
        <v>0</v>
      </c>
    </row>
    <row r="62" spans="1:26" ht="24.95" customHeight="1" x14ac:dyDescent="0.25">
      <c r="A62" s="171"/>
      <c r="B62" s="168" t="s">
        <v>608</v>
      </c>
      <c r="C62" s="172" t="s">
        <v>1054</v>
      </c>
      <c r="D62" s="168" t="s">
        <v>1055</v>
      </c>
      <c r="E62" s="168" t="s">
        <v>603</v>
      </c>
      <c r="F62" s="169">
        <v>1</v>
      </c>
      <c r="G62" s="170"/>
      <c r="H62" s="170"/>
      <c r="I62" s="170">
        <f t="shared" si="5"/>
        <v>0</v>
      </c>
      <c r="J62" s="168">
        <f t="shared" si="6"/>
        <v>40</v>
      </c>
      <c r="K62" s="1">
        <f t="shared" si="7"/>
        <v>0</v>
      </c>
      <c r="L62" s="1">
        <f t="shared" si="8"/>
        <v>0</v>
      </c>
      <c r="M62" s="1"/>
      <c r="N62" s="1">
        <v>40</v>
      </c>
      <c r="O62" s="1"/>
      <c r="P62" s="167"/>
      <c r="Q62" s="173"/>
      <c r="R62" s="173"/>
      <c r="S62" s="167"/>
      <c r="Z62">
        <v>0</v>
      </c>
    </row>
    <row r="63" spans="1:26" ht="24.95" customHeight="1" x14ac:dyDescent="0.25">
      <c r="A63" s="171"/>
      <c r="B63" s="168" t="s">
        <v>608</v>
      </c>
      <c r="C63" s="172" t="s">
        <v>1056</v>
      </c>
      <c r="D63" s="168" t="s">
        <v>1057</v>
      </c>
      <c r="E63" s="168" t="s">
        <v>603</v>
      </c>
      <c r="F63" s="169">
        <v>2</v>
      </c>
      <c r="G63" s="170"/>
      <c r="H63" s="170"/>
      <c r="I63" s="170">
        <f t="shared" si="5"/>
        <v>0</v>
      </c>
      <c r="J63" s="168">
        <f t="shared" si="6"/>
        <v>76</v>
      </c>
      <c r="K63" s="1">
        <f t="shared" si="7"/>
        <v>0</v>
      </c>
      <c r="L63" s="1">
        <f t="shared" si="8"/>
        <v>0</v>
      </c>
      <c r="M63" s="1"/>
      <c r="N63" s="1">
        <v>38</v>
      </c>
      <c r="O63" s="1"/>
      <c r="P63" s="167"/>
      <c r="Q63" s="173"/>
      <c r="R63" s="173"/>
      <c r="S63" s="167"/>
      <c r="Z63">
        <v>0</v>
      </c>
    </row>
    <row r="64" spans="1:26" ht="24.95" customHeight="1" x14ac:dyDescent="0.25">
      <c r="A64" s="171"/>
      <c r="B64" s="168" t="s">
        <v>608</v>
      </c>
      <c r="C64" s="172" t="s">
        <v>1058</v>
      </c>
      <c r="D64" s="168" t="s">
        <v>1059</v>
      </c>
      <c r="E64" s="168" t="s">
        <v>603</v>
      </c>
      <c r="F64" s="169">
        <v>3</v>
      </c>
      <c r="G64" s="170"/>
      <c r="H64" s="170"/>
      <c r="I64" s="170">
        <f t="shared" si="5"/>
        <v>0</v>
      </c>
      <c r="J64" s="168">
        <f t="shared" si="6"/>
        <v>129</v>
      </c>
      <c r="K64" s="1">
        <f t="shared" si="7"/>
        <v>0</v>
      </c>
      <c r="L64" s="1">
        <f t="shared" si="8"/>
        <v>0</v>
      </c>
      <c r="M64" s="1"/>
      <c r="N64" s="1">
        <v>43</v>
      </c>
      <c r="O64" s="1"/>
      <c r="P64" s="167"/>
      <c r="Q64" s="173"/>
      <c r="R64" s="173"/>
      <c r="S64" s="167"/>
      <c r="Z64">
        <v>0</v>
      </c>
    </row>
    <row r="65" spans="1:26" ht="24.95" customHeight="1" x14ac:dyDescent="0.25">
      <c r="A65" s="171"/>
      <c r="B65" s="168" t="s">
        <v>608</v>
      </c>
      <c r="C65" s="172" t="s">
        <v>1060</v>
      </c>
      <c r="D65" s="168" t="s">
        <v>1061</v>
      </c>
      <c r="E65" s="168" t="s">
        <v>603</v>
      </c>
      <c r="F65" s="169">
        <v>8</v>
      </c>
      <c r="G65" s="170"/>
      <c r="H65" s="170"/>
      <c r="I65" s="170">
        <f t="shared" si="5"/>
        <v>0</v>
      </c>
      <c r="J65" s="168">
        <f t="shared" si="6"/>
        <v>304</v>
      </c>
      <c r="K65" s="1">
        <f t="shared" si="7"/>
        <v>0</v>
      </c>
      <c r="L65" s="1">
        <f t="shared" si="8"/>
        <v>0</v>
      </c>
      <c r="M65" s="1"/>
      <c r="N65" s="1">
        <v>38</v>
      </c>
      <c r="O65" s="1"/>
      <c r="P65" s="167"/>
      <c r="Q65" s="173"/>
      <c r="R65" s="173"/>
      <c r="S65" s="167"/>
      <c r="Z65">
        <v>0</v>
      </c>
    </row>
    <row r="66" spans="1:26" ht="24.95" customHeight="1" x14ac:dyDescent="0.25">
      <c r="A66" s="171"/>
      <c r="B66" s="168" t="s">
        <v>608</v>
      </c>
      <c r="C66" s="172" t="s">
        <v>1062</v>
      </c>
      <c r="D66" s="168" t="s">
        <v>1063</v>
      </c>
      <c r="E66" s="168" t="s">
        <v>603</v>
      </c>
      <c r="F66" s="169">
        <v>3</v>
      </c>
      <c r="G66" s="170"/>
      <c r="H66" s="170"/>
      <c r="I66" s="170">
        <f t="shared" si="5"/>
        <v>0</v>
      </c>
      <c r="J66" s="168">
        <f t="shared" si="6"/>
        <v>153</v>
      </c>
      <c r="K66" s="1">
        <f t="shared" si="7"/>
        <v>0</v>
      </c>
      <c r="L66" s="1">
        <f t="shared" si="8"/>
        <v>0</v>
      </c>
      <c r="M66" s="1"/>
      <c r="N66" s="1">
        <v>51</v>
      </c>
      <c r="O66" s="1"/>
      <c r="P66" s="167"/>
      <c r="Q66" s="173"/>
      <c r="R66" s="173"/>
      <c r="S66" s="167"/>
      <c r="Z66">
        <v>0</v>
      </c>
    </row>
    <row r="67" spans="1:26" ht="24.95" customHeight="1" x14ac:dyDescent="0.25">
      <c r="A67" s="171"/>
      <c r="B67" s="168" t="s">
        <v>608</v>
      </c>
      <c r="C67" s="172" t="s">
        <v>1064</v>
      </c>
      <c r="D67" s="168" t="s">
        <v>1065</v>
      </c>
      <c r="E67" s="168" t="s">
        <v>603</v>
      </c>
      <c r="F67" s="169">
        <v>1</v>
      </c>
      <c r="G67" s="170"/>
      <c r="H67" s="170"/>
      <c r="I67" s="170">
        <f t="shared" si="5"/>
        <v>0</v>
      </c>
      <c r="J67" s="168">
        <f t="shared" si="6"/>
        <v>4.55</v>
      </c>
      <c r="K67" s="1">
        <f t="shared" si="7"/>
        <v>0</v>
      </c>
      <c r="L67" s="1">
        <f t="shared" si="8"/>
        <v>0</v>
      </c>
      <c r="M67" s="1"/>
      <c r="N67" s="1">
        <v>4.55</v>
      </c>
      <c r="O67" s="1"/>
      <c r="P67" s="167"/>
      <c r="Q67" s="173"/>
      <c r="R67" s="173"/>
      <c r="S67" s="167"/>
      <c r="Z67">
        <v>0</v>
      </c>
    </row>
    <row r="68" spans="1:26" ht="24.95" customHeight="1" x14ac:dyDescent="0.25">
      <c r="A68" s="171"/>
      <c r="B68" s="168" t="s">
        <v>608</v>
      </c>
      <c r="C68" s="172" t="s">
        <v>1066</v>
      </c>
      <c r="D68" s="168" t="s">
        <v>1067</v>
      </c>
      <c r="E68" s="168" t="s">
        <v>603</v>
      </c>
      <c r="F68" s="169">
        <v>1</v>
      </c>
      <c r="G68" s="170"/>
      <c r="H68" s="170"/>
      <c r="I68" s="170">
        <f t="shared" si="5"/>
        <v>0</v>
      </c>
      <c r="J68" s="168">
        <f t="shared" si="6"/>
        <v>44</v>
      </c>
      <c r="K68" s="1">
        <f t="shared" si="7"/>
        <v>0</v>
      </c>
      <c r="L68" s="1">
        <f t="shared" si="8"/>
        <v>0</v>
      </c>
      <c r="M68" s="1"/>
      <c r="N68" s="1">
        <v>44</v>
      </c>
      <c r="O68" s="1"/>
      <c r="P68" s="167"/>
      <c r="Q68" s="173"/>
      <c r="R68" s="173"/>
      <c r="S68" s="167"/>
      <c r="Z68">
        <v>0</v>
      </c>
    </row>
    <row r="69" spans="1:26" ht="24.95" customHeight="1" x14ac:dyDescent="0.25">
      <c r="A69" s="171"/>
      <c r="B69" s="168" t="s">
        <v>608</v>
      </c>
      <c r="C69" s="172" t="s">
        <v>1068</v>
      </c>
      <c r="D69" s="168" t="s">
        <v>1069</v>
      </c>
      <c r="E69" s="168" t="s">
        <v>603</v>
      </c>
      <c r="F69" s="169">
        <v>4</v>
      </c>
      <c r="G69" s="170"/>
      <c r="H69" s="170"/>
      <c r="I69" s="170">
        <f t="shared" si="5"/>
        <v>0</v>
      </c>
      <c r="J69" s="168">
        <f t="shared" si="6"/>
        <v>152</v>
      </c>
      <c r="K69" s="1">
        <f t="shared" si="7"/>
        <v>0</v>
      </c>
      <c r="L69" s="1">
        <f t="shared" si="8"/>
        <v>0</v>
      </c>
      <c r="M69" s="1"/>
      <c r="N69" s="1">
        <v>38</v>
      </c>
      <c r="O69" s="1"/>
      <c r="P69" s="167"/>
      <c r="Q69" s="173"/>
      <c r="R69" s="173"/>
      <c r="S69" s="167"/>
      <c r="Z69">
        <v>0</v>
      </c>
    </row>
    <row r="70" spans="1:26" ht="24.95" customHeight="1" x14ac:dyDescent="0.25">
      <c r="A70" s="171"/>
      <c r="B70" s="168" t="s">
        <v>608</v>
      </c>
      <c r="C70" s="172" t="s">
        <v>1070</v>
      </c>
      <c r="D70" s="168" t="s">
        <v>1071</v>
      </c>
      <c r="E70" s="168" t="s">
        <v>603</v>
      </c>
      <c r="F70" s="169">
        <v>1</v>
      </c>
      <c r="G70" s="170"/>
      <c r="H70" s="170"/>
      <c r="I70" s="170">
        <f t="shared" si="5"/>
        <v>0</v>
      </c>
      <c r="J70" s="168">
        <f t="shared" si="6"/>
        <v>41</v>
      </c>
      <c r="K70" s="1">
        <f t="shared" si="7"/>
        <v>0</v>
      </c>
      <c r="L70" s="1">
        <f t="shared" si="8"/>
        <v>0</v>
      </c>
      <c r="M70" s="1"/>
      <c r="N70" s="1">
        <v>41</v>
      </c>
      <c r="O70" s="1"/>
      <c r="P70" s="167"/>
      <c r="Q70" s="173"/>
      <c r="R70" s="173"/>
      <c r="S70" s="167"/>
      <c r="Z70">
        <v>0</v>
      </c>
    </row>
    <row r="71" spans="1:26" ht="24.95" customHeight="1" x14ac:dyDescent="0.25">
      <c r="A71" s="171"/>
      <c r="B71" s="168" t="s">
        <v>608</v>
      </c>
      <c r="C71" s="172" t="s">
        <v>1072</v>
      </c>
      <c r="D71" s="168" t="s">
        <v>1073</v>
      </c>
      <c r="E71" s="168" t="s">
        <v>603</v>
      </c>
      <c r="F71" s="169">
        <v>2</v>
      </c>
      <c r="G71" s="170"/>
      <c r="H71" s="170"/>
      <c r="I71" s="170">
        <f t="shared" si="5"/>
        <v>0</v>
      </c>
      <c r="J71" s="168">
        <f t="shared" si="6"/>
        <v>25</v>
      </c>
      <c r="K71" s="1">
        <f t="shared" si="7"/>
        <v>0</v>
      </c>
      <c r="L71" s="1">
        <f t="shared" si="8"/>
        <v>0</v>
      </c>
      <c r="M71" s="1"/>
      <c r="N71" s="1">
        <v>12.5</v>
      </c>
      <c r="O71" s="1"/>
      <c r="P71" s="167"/>
      <c r="Q71" s="173"/>
      <c r="R71" s="173"/>
      <c r="S71" s="167"/>
      <c r="Z71">
        <v>0</v>
      </c>
    </row>
    <row r="72" spans="1:26" ht="24.95" customHeight="1" x14ac:dyDescent="0.25">
      <c r="A72" s="171"/>
      <c r="B72" s="168" t="s">
        <v>608</v>
      </c>
      <c r="C72" s="172" t="s">
        <v>1074</v>
      </c>
      <c r="D72" s="168" t="s">
        <v>1075</v>
      </c>
      <c r="E72" s="168" t="s">
        <v>603</v>
      </c>
      <c r="F72" s="169">
        <v>1</v>
      </c>
      <c r="G72" s="170"/>
      <c r="H72" s="170"/>
      <c r="I72" s="170">
        <f t="shared" si="5"/>
        <v>0</v>
      </c>
      <c r="J72" s="168">
        <f t="shared" si="6"/>
        <v>75</v>
      </c>
      <c r="K72" s="1">
        <f t="shared" si="7"/>
        <v>0</v>
      </c>
      <c r="L72" s="1">
        <f t="shared" si="8"/>
        <v>0</v>
      </c>
      <c r="M72" s="1"/>
      <c r="N72" s="1">
        <v>75</v>
      </c>
      <c r="O72" s="1"/>
      <c r="P72" s="167"/>
      <c r="Q72" s="173"/>
      <c r="R72" s="173"/>
      <c r="S72" s="167"/>
      <c r="Z72">
        <v>0</v>
      </c>
    </row>
    <row r="73" spans="1:26" ht="24.95" customHeight="1" x14ac:dyDescent="0.25">
      <c r="A73" s="171"/>
      <c r="B73" s="168" t="s">
        <v>608</v>
      </c>
      <c r="C73" s="172" t="s">
        <v>1076</v>
      </c>
      <c r="D73" s="168" t="s">
        <v>1077</v>
      </c>
      <c r="E73" s="168" t="s">
        <v>603</v>
      </c>
      <c r="F73" s="169">
        <v>1</v>
      </c>
      <c r="G73" s="170"/>
      <c r="H73" s="170"/>
      <c r="I73" s="170">
        <f t="shared" si="5"/>
        <v>0</v>
      </c>
      <c r="J73" s="168">
        <f t="shared" si="6"/>
        <v>86</v>
      </c>
      <c r="K73" s="1">
        <f t="shared" si="7"/>
        <v>0</v>
      </c>
      <c r="L73" s="1">
        <f t="shared" si="8"/>
        <v>0</v>
      </c>
      <c r="M73" s="1"/>
      <c r="N73" s="1">
        <v>86</v>
      </c>
      <c r="O73" s="1"/>
      <c r="P73" s="167"/>
      <c r="Q73" s="173"/>
      <c r="R73" s="173"/>
      <c r="S73" s="167"/>
      <c r="Z73">
        <v>0</v>
      </c>
    </row>
    <row r="74" spans="1:26" ht="24.95" customHeight="1" x14ac:dyDescent="0.25">
      <c r="A74" s="171"/>
      <c r="B74" s="168" t="s">
        <v>608</v>
      </c>
      <c r="C74" s="172" t="s">
        <v>1078</v>
      </c>
      <c r="D74" s="168" t="s">
        <v>1079</v>
      </c>
      <c r="E74" s="168" t="s">
        <v>603</v>
      </c>
      <c r="F74" s="169">
        <v>1</v>
      </c>
      <c r="G74" s="170"/>
      <c r="H74" s="170"/>
      <c r="I74" s="170">
        <f t="shared" si="5"/>
        <v>0</v>
      </c>
      <c r="J74" s="168">
        <f t="shared" si="6"/>
        <v>52</v>
      </c>
      <c r="K74" s="1">
        <f t="shared" si="7"/>
        <v>0</v>
      </c>
      <c r="L74" s="1">
        <f t="shared" si="8"/>
        <v>0</v>
      </c>
      <c r="M74" s="1"/>
      <c r="N74" s="1">
        <v>52</v>
      </c>
      <c r="O74" s="1"/>
      <c r="P74" s="167"/>
      <c r="Q74" s="173"/>
      <c r="R74" s="173"/>
      <c r="S74" s="167"/>
      <c r="Z74">
        <v>0</v>
      </c>
    </row>
    <row r="75" spans="1:26" ht="24.95" customHeight="1" x14ac:dyDescent="0.25">
      <c r="A75" s="171"/>
      <c r="B75" s="168" t="s">
        <v>608</v>
      </c>
      <c r="C75" s="172" t="s">
        <v>1080</v>
      </c>
      <c r="D75" s="168" t="s">
        <v>1081</v>
      </c>
      <c r="E75" s="168" t="s">
        <v>603</v>
      </c>
      <c r="F75" s="169">
        <v>8</v>
      </c>
      <c r="G75" s="170"/>
      <c r="H75" s="170"/>
      <c r="I75" s="170">
        <f t="shared" ref="I75:I102" si="9">ROUND(F75*(G75+H75),2)</f>
        <v>0</v>
      </c>
      <c r="J75" s="168">
        <f t="shared" ref="J75:J102" si="10">ROUND(F75*(N75),2)</f>
        <v>384</v>
      </c>
      <c r="K75" s="1">
        <f t="shared" ref="K75:K102" si="11">ROUND(F75*(O75),2)</f>
        <v>0</v>
      </c>
      <c r="L75" s="1">
        <f t="shared" si="8"/>
        <v>0</v>
      </c>
      <c r="M75" s="1"/>
      <c r="N75" s="1">
        <v>48</v>
      </c>
      <c r="O75" s="1"/>
      <c r="P75" s="167"/>
      <c r="Q75" s="173"/>
      <c r="R75" s="173"/>
      <c r="S75" s="167"/>
      <c r="Z75">
        <v>0</v>
      </c>
    </row>
    <row r="76" spans="1:26" ht="24.95" customHeight="1" x14ac:dyDescent="0.25">
      <c r="A76" s="171"/>
      <c r="B76" s="168" t="s">
        <v>608</v>
      </c>
      <c r="C76" s="172" t="s">
        <v>1082</v>
      </c>
      <c r="D76" s="168" t="s">
        <v>1083</v>
      </c>
      <c r="E76" s="168" t="s">
        <v>603</v>
      </c>
      <c r="F76" s="169">
        <v>1</v>
      </c>
      <c r="G76" s="170"/>
      <c r="H76" s="170"/>
      <c r="I76" s="170">
        <f t="shared" si="9"/>
        <v>0</v>
      </c>
      <c r="J76" s="168">
        <f t="shared" si="10"/>
        <v>89</v>
      </c>
      <c r="K76" s="1">
        <f t="shared" si="11"/>
        <v>0</v>
      </c>
      <c r="L76" s="1">
        <f t="shared" si="8"/>
        <v>0</v>
      </c>
      <c r="M76" s="1"/>
      <c r="N76" s="1">
        <v>89</v>
      </c>
      <c r="O76" s="1"/>
      <c r="P76" s="167"/>
      <c r="Q76" s="173"/>
      <c r="R76" s="173"/>
      <c r="S76" s="167"/>
      <c r="Z76">
        <v>0</v>
      </c>
    </row>
    <row r="77" spans="1:26" ht="24.95" customHeight="1" x14ac:dyDescent="0.25">
      <c r="A77" s="171"/>
      <c r="B77" s="168" t="s">
        <v>608</v>
      </c>
      <c r="C77" s="172" t="s">
        <v>1084</v>
      </c>
      <c r="D77" s="168" t="s">
        <v>1085</v>
      </c>
      <c r="E77" s="168" t="s">
        <v>603</v>
      </c>
      <c r="F77" s="169">
        <v>2</v>
      </c>
      <c r="G77" s="170"/>
      <c r="H77" s="170"/>
      <c r="I77" s="170">
        <f t="shared" si="9"/>
        <v>0</v>
      </c>
      <c r="J77" s="168">
        <f t="shared" si="10"/>
        <v>170</v>
      </c>
      <c r="K77" s="1">
        <f t="shared" si="11"/>
        <v>0</v>
      </c>
      <c r="L77" s="1">
        <f t="shared" si="8"/>
        <v>0</v>
      </c>
      <c r="M77" s="1"/>
      <c r="N77" s="1">
        <v>85</v>
      </c>
      <c r="O77" s="1"/>
      <c r="P77" s="167"/>
      <c r="Q77" s="173"/>
      <c r="R77" s="173"/>
      <c r="S77" s="167"/>
      <c r="Z77">
        <v>0</v>
      </c>
    </row>
    <row r="78" spans="1:26" ht="24.95" customHeight="1" x14ac:dyDescent="0.25">
      <c r="A78" s="171"/>
      <c r="B78" s="168" t="s">
        <v>608</v>
      </c>
      <c r="C78" s="172" t="s">
        <v>1086</v>
      </c>
      <c r="D78" s="168" t="s">
        <v>1087</v>
      </c>
      <c r="E78" s="168" t="s">
        <v>603</v>
      </c>
      <c r="F78" s="169">
        <v>1</v>
      </c>
      <c r="G78" s="170"/>
      <c r="H78" s="170"/>
      <c r="I78" s="170">
        <f t="shared" si="9"/>
        <v>0</v>
      </c>
      <c r="J78" s="168">
        <f t="shared" si="10"/>
        <v>65</v>
      </c>
      <c r="K78" s="1">
        <f t="shared" si="11"/>
        <v>0</v>
      </c>
      <c r="L78" s="1">
        <f t="shared" si="8"/>
        <v>0</v>
      </c>
      <c r="M78" s="1"/>
      <c r="N78" s="1">
        <v>65</v>
      </c>
      <c r="O78" s="1"/>
      <c r="P78" s="167"/>
      <c r="Q78" s="173"/>
      <c r="R78" s="173"/>
      <c r="S78" s="167"/>
      <c r="Z78">
        <v>0</v>
      </c>
    </row>
    <row r="79" spans="1:26" ht="24.95" customHeight="1" x14ac:dyDescent="0.25">
      <c r="A79" s="171"/>
      <c r="B79" s="168" t="s">
        <v>608</v>
      </c>
      <c r="C79" s="172" t="s">
        <v>1088</v>
      </c>
      <c r="D79" s="168" t="s">
        <v>1089</v>
      </c>
      <c r="E79" s="168" t="s">
        <v>603</v>
      </c>
      <c r="F79" s="169">
        <v>1</v>
      </c>
      <c r="G79" s="170"/>
      <c r="H79" s="170"/>
      <c r="I79" s="170">
        <f t="shared" si="9"/>
        <v>0</v>
      </c>
      <c r="J79" s="168">
        <f t="shared" si="10"/>
        <v>60</v>
      </c>
      <c r="K79" s="1">
        <f t="shared" si="11"/>
        <v>0</v>
      </c>
      <c r="L79" s="1">
        <f t="shared" si="8"/>
        <v>0</v>
      </c>
      <c r="M79" s="1"/>
      <c r="N79" s="1">
        <v>60</v>
      </c>
      <c r="O79" s="1"/>
      <c r="P79" s="167"/>
      <c r="Q79" s="173"/>
      <c r="R79" s="173"/>
      <c r="S79" s="167"/>
      <c r="Z79">
        <v>0</v>
      </c>
    </row>
    <row r="80" spans="1:26" ht="24.95" customHeight="1" x14ac:dyDescent="0.25">
      <c r="A80" s="171"/>
      <c r="B80" s="168" t="s">
        <v>608</v>
      </c>
      <c r="C80" s="172" t="s">
        <v>1090</v>
      </c>
      <c r="D80" s="168" t="s">
        <v>1091</v>
      </c>
      <c r="E80" s="168" t="s">
        <v>603</v>
      </c>
      <c r="F80" s="169">
        <v>1</v>
      </c>
      <c r="G80" s="170"/>
      <c r="H80" s="170"/>
      <c r="I80" s="170">
        <f t="shared" si="9"/>
        <v>0</v>
      </c>
      <c r="J80" s="168">
        <f t="shared" si="10"/>
        <v>72</v>
      </c>
      <c r="K80" s="1">
        <f t="shared" si="11"/>
        <v>0</v>
      </c>
      <c r="L80" s="1">
        <f t="shared" si="8"/>
        <v>0</v>
      </c>
      <c r="M80" s="1"/>
      <c r="N80" s="1">
        <v>72</v>
      </c>
      <c r="O80" s="1"/>
      <c r="P80" s="167"/>
      <c r="Q80" s="173"/>
      <c r="R80" s="173"/>
      <c r="S80" s="167"/>
      <c r="Z80">
        <v>0</v>
      </c>
    </row>
    <row r="81" spans="1:26" ht="24.95" customHeight="1" x14ac:dyDescent="0.25">
      <c r="A81" s="171"/>
      <c r="B81" s="168" t="s">
        <v>608</v>
      </c>
      <c r="C81" s="172" t="s">
        <v>1092</v>
      </c>
      <c r="D81" s="168" t="s">
        <v>1093</v>
      </c>
      <c r="E81" s="168" t="s">
        <v>603</v>
      </c>
      <c r="F81" s="169">
        <v>1</v>
      </c>
      <c r="G81" s="170"/>
      <c r="H81" s="170"/>
      <c r="I81" s="170">
        <f t="shared" si="9"/>
        <v>0</v>
      </c>
      <c r="J81" s="168">
        <f t="shared" si="10"/>
        <v>55</v>
      </c>
      <c r="K81" s="1">
        <f t="shared" si="11"/>
        <v>0</v>
      </c>
      <c r="L81" s="1">
        <f t="shared" si="8"/>
        <v>0</v>
      </c>
      <c r="M81" s="1"/>
      <c r="N81" s="1">
        <v>55</v>
      </c>
      <c r="O81" s="1"/>
      <c r="P81" s="167"/>
      <c r="Q81" s="173"/>
      <c r="R81" s="173"/>
      <c r="S81" s="167"/>
      <c r="Z81">
        <v>0</v>
      </c>
    </row>
    <row r="82" spans="1:26" ht="24.95" customHeight="1" x14ac:dyDescent="0.25">
      <c r="A82" s="171"/>
      <c r="B82" s="168" t="s">
        <v>608</v>
      </c>
      <c r="C82" s="172" t="s">
        <v>1094</v>
      </c>
      <c r="D82" s="168" t="s">
        <v>1095</v>
      </c>
      <c r="E82" s="168" t="s">
        <v>603</v>
      </c>
      <c r="F82" s="169">
        <v>1</v>
      </c>
      <c r="G82" s="170"/>
      <c r="H82" s="170"/>
      <c r="I82" s="170">
        <f t="shared" si="9"/>
        <v>0</v>
      </c>
      <c r="J82" s="168">
        <f t="shared" si="10"/>
        <v>58</v>
      </c>
      <c r="K82" s="1">
        <f t="shared" si="11"/>
        <v>0</v>
      </c>
      <c r="L82" s="1">
        <f t="shared" si="8"/>
        <v>0</v>
      </c>
      <c r="M82" s="1"/>
      <c r="N82" s="1">
        <v>58</v>
      </c>
      <c r="O82" s="1"/>
      <c r="P82" s="167"/>
      <c r="Q82" s="173"/>
      <c r="R82" s="173"/>
      <c r="S82" s="167"/>
      <c r="Z82">
        <v>0</v>
      </c>
    </row>
    <row r="83" spans="1:26" ht="24.95" customHeight="1" x14ac:dyDescent="0.25">
      <c r="A83" s="171"/>
      <c r="B83" s="168" t="s">
        <v>608</v>
      </c>
      <c r="C83" s="172" t="s">
        <v>1096</v>
      </c>
      <c r="D83" s="168" t="s">
        <v>1097</v>
      </c>
      <c r="E83" s="168" t="s">
        <v>603</v>
      </c>
      <c r="F83" s="169">
        <v>1</v>
      </c>
      <c r="G83" s="170"/>
      <c r="H83" s="170"/>
      <c r="I83" s="170">
        <f t="shared" si="9"/>
        <v>0</v>
      </c>
      <c r="J83" s="168">
        <f t="shared" si="10"/>
        <v>65</v>
      </c>
      <c r="K83" s="1">
        <f t="shared" si="11"/>
        <v>0</v>
      </c>
      <c r="L83" s="1">
        <f t="shared" si="8"/>
        <v>0</v>
      </c>
      <c r="M83" s="1"/>
      <c r="N83" s="1">
        <v>65</v>
      </c>
      <c r="O83" s="1"/>
      <c r="P83" s="167"/>
      <c r="Q83" s="173"/>
      <c r="R83" s="173"/>
      <c r="S83" s="167"/>
      <c r="Z83">
        <v>0</v>
      </c>
    </row>
    <row r="84" spans="1:26" ht="24.95" customHeight="1" x14ac:dyDescent="0.25">
      <c r="A84" s="171"/>
      <c r="B84" s="168" t="s">
        <v>608</v>
      </c>
      <c r="C84" s="172" t="s">
        <v>1098</v>
      </c>
      <c r="D84" s="168" t="s">
        <v>1099</v>
      </c>
      <c r="E84" s="168" t="s">
        <v>603</v>
      </c>
      <c r="F84" s="169">
        <v>2</v>
      </c>
      <c r="G84" s="170"/>
      <c r="H84" s="170"/>
      <c r="I84" s="170">
        <f t="shared" si="9"/>
        <v>0</v>
      </c>
      <c r="J84" s="168">
        <f t="shared" si="10"/>
        <v>90</v>
      </c>
      <c r="K84" s="1">
        <f t="shared" si="11"/>
        <v>0</v>
      </c>
      <c r="L84" s="1">
        <f t="shared" si="8"/>
        <v>0</v>
      </c>
      <c r="M84" s="1"/>
      <c r="N84" s="1">
        <v>45</v>
      </c>
      <c r="O84" s="1"/>
      <c r="P84" s="167"/>
      <c r="Q84" s="173"/>
      <c r="R84" s="173"/>
      <c r="S84" s="167"/>
      <c r="Z84">
        <v>0</v>
      </c>
    </row>
    <row r="85" spans="1:26" ht="24.95" customHeight="1" x14ac:dyDescent="0.25">
      <c r="A85" s="171"/>
      <c r="B85" s="168" t="s">
        <v>608</v>
      </c>
      <c r="C85" s="172" t="s">
        <v>1100</v>
      </c>
      <c r="D85" s="168" t="s">
        <v>1101</v>
      </c>
      <c r="E85" s="168" t="s">
        <v>603</v>
      </c>
      <c r="F85" s="169">
        <v>1</v>
      </c>
      <c r="G85" s="170"/>
      <c r="H85" s="170"/>
      <c r="I85" s="170">
        <f t="shared" si="9"/>
        <v>0</v>
      </c>
      <c r="J85" s="168">
        <f t="shared" si="10"/>
        <v>45</v>
      </c>
      <c r="K85" s="1">
        <f t="shared" si="11"/>
        <v>0</v>
      </c>
      <c r="L85" s="1">
        <f t="shared" si="8"/>
        <v>0</v>
      </c>
      <c r="M85" s="1"/>
      <c r="N85" s="1">
        <v>45</v>
      </c>
      <c r="O85" s="1"/>
      <c r="P85" s="167"/>
      <c r="Q85" s="173"/>
      <c r="R85" s="173"/>
      <c r="S85" s="167"/>
      <c r="Z85">
        <v>0</v>
      </c>
    </row>
    <row r="86" spans="1:26" ht="24.95" customHeight="1" x14ac:dyDescent="0.25">
      <c r="A86" s="171"/>
      <c r="B86" s="168" t="s">
        <v>608</v>
      </c>
      <c r="C86" s="172" t="s">
        <v>1102</v>
      </c>
      <c r="D86" s="168" t="s">
        <v>1103</v>
      </c>
      <c r="E86" s="168" t="s">
        <v>603</v>
      </c>
      <c r="F86" s="169">
        <v>9</v>
      </c>
      <c r="G86" s="170"/>
      <c r="H86" s="170"/>
      <c r="I86" s="170">
        <f t="shared" si="9"/>
        <v>0</v>
      </c>
      <c r="J86" s="168">
        <f t="shared" si="10"/>
        <v>351</v>
      </c>
      <c r="K86" s="1">
        <f t="shared" si="11"/>
        <v>0</v>
      </c>
      <c r="L86" s="1">
        <f t="shared" si="8"/>
        <v>0</v>
      </c>
      <c r="M86" s="1"/>
      <c r="N86" s="1">
        <v>39</v>
      </c>
      <c r="O86" s="1"/>
      <c r="P86" s="167"/>
      <c r="Q86" s="173"/>
      <c r="R86" s="173"/>
      <c r="S86" s="167"/>
      <c r="Z86">
        <v>0</v>
      </c>
    </row>
    <row r="87" spans="1:26" ht="24.95" customHeight="1" x14ac:dyDescent="0.25">
      <c r="A87" s="171"/>
      <c r="B87" s="168" t="s">
        <v>608</v>
      </c>
      <c r="C87" s="172" t="s">
        <v>1104</v>
      </c>
      <c r="D87" s="168" t="s">
        <v>1105</v>
      </c>
      <c r="E87" s="168" t="s">
        <v>603</v>
      </c>
      <c r="F87" s="169">
        <v>1</v>
      </c>
      <c r="G87" s="170"/>
      <c r="H87" s="170"/>
      <c r="I87" s="170">
        <f t="shared" si="9"/>
        <v>0</v>
      </c>
      <c r="J87" s="168">
        <f t="shared" si="10"/>
        <v>51</v>
      </c>
      <c r="K87" s="1">
        <f t="shared" si="11"/>
        <v>0</v>
      </c>
      <c r="L87" s="1">
        <f t="shared" si="8"/>
        <v>0</v>
      </c>
      <c r="M87" s="1"/>
      <c r="N87" s="1">
        <v>51</v>
      </c>
      <c r="O87" s="1"/>
      <c r="P87" s="167"/>
      <c r="Q87" s="173"/>
      <c r="R87" s="173"/>
      <c r="S87" s="167"/>
      <c r="Z87">
        <v>0</v>
      </c>
    </row>
    <row r="88" spans="1:26" ht="24.95" customHeight="1" x14ac:dyDescent="0.25">
      <c r="A88" s="171"/>
      <c r="B88" s="168" t="s">
        <v>608</v>
      </c>
      <c r="C88" s="172" t="s">
        <v>1106</v>
      </c>
      <c r="D88" s="168" t="s">
        <v>1107</v>
      </c>
      <c r="E88" s="168" t="s">
        <v>603</v>
      </c>
      <c r="F88" s="169">
        <v>1</v>
      </c>
      <c r="G88" s="170"/>
      <c r="H88" s="170"/>
      <c r="I88" s="170">
        <f t="shared" si="9"/>
        <v>0</v>
      </c>
      <c r="J88" s="168">
        <f t="shared" si="10"/>
        <v>35</v>
      </c>
      <c r="K88" s="1">
        <f t="shared" si="11"/>
        <v>0</v>
      </c>
      <c r="L88" s="1">
        <f t="shared" ref="L88:L102" si="12">ROUND(F88*(G88),2)</f>
        <v>0</v>
      </c>
      <c r="M88" s="1"/>
      <c r="N88" s="1">
        <v>35</v>
      </c>
      <c r="O88" s="1"/>
      <c r="P88" s="167"/>
      <c r="Q88" s="173"/>
      <c r="R88" s="173"/>
      <c r="S88" s="167"/>
      <c r="Z88">
        <v>0</v>
      </c>
    </row>
    <row r="89" spans="1:26" ht="24.95" customHeight="1" x14ac:dyDescent="0.25">
      <c r="A89" s="171"/>
      <c r="B89" s="168" t="s">
        <v>608</v>
      </c>
      <c r="C89" s="172" t="s">
        <v>1108</v>
      </c>
      <c r="D89" s="168" t="s">
        <v>1109</v>
      </c>
      <c r="E89" s="168" t="s">
        <v>603</v>
      </c>
      <c r="F89" s="169">
        <v>1</v>
      </c>
      <c r="G89" s="170"/>
      <c r="H89" s="170"/>
      <c r="I89" s="170">
        <f t="shared" si="9"/>
        <v>0</v>
      </c>
      <c r="J89" s="168">
        <f t="shared" si="10"/>
        <v>37</v>
      </c>
      <c r="K89" s="1">
        <f t="shared" si="11"/>
        <v>0</v>
      </c>
      <c r="L89" s="1">
        <f t="shared" si="12"/>
        <v>0</v>
      </c>
      <c r="M89" s="1"/>
      <c r="N89" s="1">
        <v>37</v>
      </c>
      <c r="O89" s="1"/>
      <c r="P89" s="167"/>
      <c r="Q89" s="173"/>
      <c r="R89" s="173"/>
      <c r="S89" s="167"/>
      <c r="Z89">
        <v>0</v>
      </c>
    </row>
    <row r="90" spans="1:26" ht="24.95" customHeight="1" x14ac:dyDescent="0.25">
      <c r="A90" s="171"/>
      <c r="B90" s="168" t="s">
        <v>608</v>
      </c>
      <c r="C90" s="172" t="s">
        <v>1110</v>
      </c>
      <c r="D90" s="168" t="s">
        <v>1041</v>
      </c>
      <c r="E90" s="168" t="s">
        <v>603</v>
      </c>
      <c r="F90" s="169">
        <v>1</v>
      </c>
      <c r="G90" s="170"/>
      <c r="H90" s="170"/>
      <c r="I90" s="170">
        <f t="shared" si="9"/>
        <v>0</v>
      </c>
      <c r="J90" s="168">
        <f t="shared" si="10"/>
        <v>39</v>
      </c>
      <c r="K90" s="1">
        <f t="shared" si="11"/>
        <v>0</v>
      </c>
      <c r="L90" s="1">
        <f t="shared" si="12"/>
        <v>0</v>
      </c>
      <c r="M90" s="1"/>
      <c r="N90" s="1">
        <v>39</v>
      </c>
      <c r="O90" s="1"/>
      <c r="P90" s="167"/>
      <c r="Q90" s="173"/>
      <c r="R90" s="173"/>
      <c r="S90" s="167"/>
      <c r="Z90">
        <v>0</v>
      </c>
    </row>
    <row r="91" spans="1:26" ht="24.95" customHeight="1" x14ac:dyDescent="0.25">
      <c r="A91" s="171"/>
      <c r="B91" s="168" t="s">
        <v>608</v>
      </c>
      <c r="C91" s="172" t="s">
        <v>1111</v>
      </c>
      <c r="D91" s="168" t="s">
        <v>1112</v>
      </c>
      <c r="E91" s="168" t="s">
        <v>603</v>
      </c>
      <c r="F91" s="169">
        <v>93</v>
      </c>
      <c r="G91" s="170"/>
      <c r="H91" s="170"/>
      <c r="I91" s="170">
        <f t="shared" si="9"/>
        <v>0</v>
      </c>
      <c r="J91" s="168">
        <f t="shared" si="10"/>
        <v>3348</v>
      </c>
      <c r="K91" s="1">
        <f t="shared" si="11"/>
        <v>0</v>
      </c>
      <c r="L91" s="1">
        <f t="shared" si="12"/>
        <v>0</v>
      </c>
      <c r="M91" s="1"/>
      <c r="N91" s="1">
        <v>36</v>
      </c>
      <c r="O91" s="1"/>
      <c r="P91" s="167"/>
      <c r="Q91" s="173"/>
      <c r="R91" s="173"/>
      <c r="S91" s="167"/>
      <c r="Z91">
        <v>0</v>
      </c>
    </row>
    <row r="92" spans="1:26" ht="24.95" customHeight="1" x14ac:dyDescent="0.25">
      <c r="A92" s="171"/>
      <c r="B92" s="168" t="s">
        <v>608</v>
      </c>
      <c r="C92" s="172" t="s">
        <v>1111</v>
      </c>
      <c r="D92" s="168" t="s">
        <v>1113</v>
      </c>
      <c r="E92" s="168" t="s">
        <v>603</v>
      </c>
      <c r="F92" s="169">
        <v>11</v>
      </c>
      <c r="G92" s="170"/>
      <c r="H92" s="170"/>
      <c r="I92" s="170">
        <f t="shared" si="9"/>
        <v>0</v>
      </c>
      <c r="J92" s="168">
        <f t="shared" si="10"/>
        <v>324.5</v>
      </c>
      <c r="K92" s="1">
        <f t="shared" si="11"/>
        <v>0</v>
      </c>
      <c r="L92" s="1">
        <f t="shared" si="12"/>
        <v>0</v>
      </c>
      <c r="M92" s="1"/>
      <c r="N92" s="1">
        <v>29.5</v>
      </c>
      <c r="O92" s="1"/>
      <c r="P92" s="167"/>
      <c r="Q92" s="173"/>
      <c r="R92" s="173"/>
      <c r="S92" s="167"/>
      <c r="Z92">
        <v>0</v>
      </c>
    </row>
    <row r="93" spans="1:26" ht="24.95" customHeight="1" x14ac:dyDescent="0.25">
      <c r="A93" s="171"/>
      <c r="B93" s="168" t="s">
        <v>608</v>
      </c>
      <c r="C93" s="172" t="s">
        <v>1114</v>
      </c>
      <c r="D93" s="168" t="s">
        <v>1115</v>
      </c>
      <c r="E93" s="168" t="s">
        <v>128</v>
      </c>
      <c r="F93" s="169">
        <v>19</v>
      </c>
      <c r="G93" s="170"/>
      <c r="H93" s="170"/>
      <c r="I93" s="170">
        <f t="shared" si="9"/>
        <v>0</v>
      </c>
      <c r="J93" s="168">
        <f t="shared" si="10"/>
        <v>399</v>
      </c>
      <c r="K93" s="1">
        <f t="shared" si="11"/>
        <v>0</v>
      </c>
      <c r="L93" s="1">
        <f t="shared" si="12"/>
        <v>0</v>
      </c>
      <c r="M93" s="1"/>
      <c r="N93" s="1">
        <v>21</v>
      </c>
      <c r="O93" s="1"/>
      <c r="P93" s="167"/>
      <c r="Q93" s="173"/>
      <c r="R93" s="173"/>
      <c r="S93" s="167"/>
      <c r="Z93">
        <v>0</v>
      </c>
    </row>
    <row r="94" spans="1:26" ht="24.95" customHeight="1" x14ac:dyDescent="0.25">
      <c r="A94" s="171"/>
      <c r="B94" s="168" t="s">
        <v>608</v>
      </c>
      <c r="C94" s="172" t="s">
        <v>1116</v>
      </c>
      <c r="D94" s="168" t="s">
        <v>1117</v>
      </c>
      <c r="E94" s="168" t="s">
        <v>128</v>
      </c>
      <c r="F94" s="169">
        <v>12</v>
      </c>
      <c r="G94" s="170"/>
      <c r="H94" s="170"/>
      <c r="I94" s="170">
        <f t="shared" si="9"/>
        <v>0</v>
      </c>
      <c r="J94" s="168">
        <f t="shared" si="10"/>
        <v>336</v>
      </c>
      <c r="K94" s="1">
        <f t="shared" si="11"/>
        <v>0</v>
      </c>
      <c r="L94" s="1">
        <f t="shared" si="12"/>
        <v>0</v>
      </c>
      <c r="M94" s="1"/>
      <c r="N94" s="1">
        <v>28</v>
      </c>
      <c r="O94" s="1"/>
      <c r="P94" s="167"/>
      <c r="Q94" s="173"/>
      <c r="R94" s="173"/>
      <c r="S94" s="167"/>
      <c r="Z94">
        <v>0</v>
      </c>
    </row>
    <row r="95" spans="1:26" ht="24.95" customHeight="1" x14ac:dyDescent="0.25">
      <c r="A95" s="171"/>
      <c r="B95" s="168" t="s">
        <v>608</v>
      </c>
      <c r="C95" s="172" t="s">
        <v>1118</v>
      </c>
      <c r="D95" s="168" t="s">
        <v>1119</v>
      </c>
      <c r="E95" s="168" t="s">
        <v>128</v>
      </c>
      <c r="F95" s="169">
        <v>10</v>
      </c>
      <c r="G95" s="170"/>
      <c r="H95" s="170"/>
      <c r="I95" s="170">
        <f t="shared" si="9"/>
        <v>0</v>
      </c>
      <c r="J95" s="168">
        <f t="shared" si="10"/>
        <v>380</v>
      </c>
      <c r="K95" s="1">
        <f t="shared" si="11"/>
        <v>0</v>
      </c>
      <c r="L95" s="1">
        <f t="shared" si="12"/>
        <v>0</v>
      </c>
      <c r="M95" s="1"/>
      <c r="N95" s="1">
        <v>38</v>
      </c>
      <c r="O95" s="1"/>
      <c r="P95" s="167"/>
      <c r="Q95" s="173"/>
      <c r="R95" s="173"/>
      <c r="S95" s="167"/>
      <c r="Z95">
        <v>0</v>
      </c>
    </row>
    <row r="96" spans="1:26" ht="24.95" customHeight="1" x14ac:dyDescent="0.25">
      <c r="A96" s="171"/>
      <c r="B96" s="168" t="s">
        <v>608</v>
      </c>
      <c r="C96" s="172" t="s">
        <v>1120</v>
      </c>
      <c r="D96" s="168" t="s">
        <v>1121</v>
      </c>
      <c r="E96" s="168" t="s">
        <v>128</v>
      </c>
      <c r="F96" s="169">
        <v>12</v>
      </c>
      <c r="G96" s="170"/>
      <c r="H96" s="170"/>
      <c r="I96" s="170">
        <f t="shared" si="9"/>
        <v>0</v>
      </c>
      <c r="J96" s="168">
        <f t="shared" si="10"/>
        <v>684</v>
      </c>
      <c r="K96" s="1">
        <f t="shared" si="11"/>
        <v>0</v>
      </c>
      <c r="L96" s="1">
        <f t="shared" si="12"/>
        <v>0</v>
      </c>
      <c r="M96" s="1"/>
      <c r="N96" s="1">
        <v>57</v>
      </c>
      <c r="O96" s="1"/>
      <c r="P96" s="167"/>
      <c r="Q96" s="173"/>
      <c r="R96" s="173"/>
      <c r="S96" s="167"/>
      <c r="Z96">
        <v>0</v>
      </c>
    </row>
    <row r="97" spans="1:26" ht="24.95" customHeight="1" x14ac:dyDescent="0.25">
      <c r="A97" s="171"/>
      <c r="B97" s="168" t="s">
        <v>608</v>
      </c>
      <c r="C97" s="172" t="s">
        <v>1122</v>
      </c>
      <c r="D97" s="168" t="s">
        <v>1123</v>
      </c>
      <c r="E97" s="168" t="s">
        <v>128</v>
      </c>
      <c r="F97" s="169">
        <v>53</v>
      </c>
      <c r="G97" s="170"/>
      <c r="H97" s="170"/>
      <c r="I97" s="170">
        <f t="shared" si="9"/>
        <v>0</v>
      </c>
      <c r="J97" s="168">
        <f t="shared" si="10"/>
        <v>742</v>
      </c>
      <c r="K97" s="1">
        <f t="shared" si="11"/>
        <v>0</v>
      </c>
      <c r="L97" s="1">
        <f t="shared" si="12"/>
        <v>0</v>
      </c>
      <c r="M97" s="1"/>
      <c r="N97" s="1">
        <v>14</v>
      </c>
      <c r="O97" s="1"/>
      <c r="P97" s="167"/>
      <c r="Q97" s="173"/>
      <c r="R97" s="173"/>
      <c r="S97" s="167"/>
      <c r="Z97">
        <v>0</v>
      </c>
    </row>
    <row r="98" spans="1:26" ht="24.95" customHeight="1" x14ac:dyDescent="0.25">
      <c r="A98" s="171"/>
      <c r="B98" s="168" t="s">
        <v>608</v>
      </c>
      <c r="C98" s="172" t="s">
        <v>1124</v>
      </c>
      <c r="D98" s="168" t="s">
        <v>1125</v>
      </c>
      <c r="E98" s="168" t="s">
        <v>399</v>
      </c>
      <c r="F98" s="169">
        <v>45</v>
      </c>
      <c r="G98" s="170"/>
      <c r="H98" s="170"/>
      <c r="I98" s="170">
        <f t="shared" si="9"/>
        <v>0</v>
      </c>
      <c r="J98" s="168">
        <f t="shared" si="10"/>
        <v>450</v>
      </c>
      <c r="K98" s="1">
        <f t="shared" si="11"/>
        <v>0</v>
      </c>
      <c r="L98" s="1">
        <f t="shared" si="12"/>
        <v>0</v>
      </c>
      <c r="M98" s="1"/>
      <c r="N98" s="1">
        <v>10</v>
      </c>
      <c r="O98" s="1"/>
      <c r="P98" s="167"/>
      <c r="Q98" s="173"/>
      <c r="R98" s="173"/>
      <c r="S98" s="167"/>
      <c r="Z98">
        <v>0</v>
      </c>
    </row>
    <row r="99" spans="1:26" ht="24.95" customHeight="1" x14ac:dyDescent="0.25">
      <c r="A99" s="171"/>
      <c r="B99" s="168" t="s">
        <v>608</v>
      </c>
      <c r="C99" s="172" t="s">
        <v>1126</v>
      </c>
      <c r="D99" s="168" t="s">
        <v>1127</v>
      </c>
      <c r="E99" s="168" t="s">
        <v>661</v>
      </c>
      <c r="F99" s="169">
        <v>40</v>
      </c>
      <c r="G99" s="170"/>
      <c r="H99" s="170"/>
      <c r="I99" s="170">
        <f t="shared" si="9"/>
        <v>0</v>
      </c>
      <c r="J99" s="168">
        <f t="shared" si="10"/>
        <v>500</v>
      </c>
      <c r="K99" s="1">
        <f t="shared" si="11"/>
        <v>0</v>
      </c>
      <c r="L99" s="1">
        <f t="shared" si="12"/>
        <v>0</v>
      </c>
      <c r="M99" s="1"/>
      <c r="N99" s="1">
        <v>12.5</v>
      </c>
      <c r="O99" s="1"/>
      <c r="P99" s="167"/>
      <c r="Q99" s="173"/>
      <c r="R99" s="173"/>
      <c r="S99" s="167"/>
      <c r="Z99">
        <v>0</v>
      </c>
    </row>
    <row r="100" spans="1:26" ht="24.95" customHeight="1" x14ac:dyDescent="0.25">
      <c r="A100" s="171"/>
      <c r="B100" s="168" t="s">
        <v>608</v>
      </c>
      <c r="C100" s="172" t="s">
        <v>1128</v>
      </c>
      <c r="D100" s="168" t="s">
        <v>1194</v>
      </c>
      <c r="E100" s="168" t="s">
        <v>96</v>
      </c>
      <c r="F100" s="169">
        <v>250</v>
      </c>
      <c r="G100" s="170"/>
      <c r="H100" s="170"/>
      <c r="I100" s="170">
        <f t="shared" si="9"/>
        <v>0</v>
      </c>
      <c r="J100" s="168">
        <f t="shared" si="10"/>
        <v>1500</v>
      </c>
      <c r="K100" s="1">
        <f t="shared" si="11"/>
        <v>0</v>
      </c>
      <c r="L100" s="1">
        <f t="shared" si="12"/>
        <v>0</v>
      </c>
      <c r="M100" s="1"/>
      <c r="N100" s="1">
        <v>6</v>
      </c>
      <c r="O100" s="1"/>
      <c r="P100" s="167"/>
      <c r="Q100" s="173"/>
      <c r="R100" s="173"/>
      <c r="S100" s="167"/>
      <c r="Z100">
        <v>0</v>
      </c>
    </row>
    <row r="101" spans="1:26" ht="24.95" customHeight="1" x14ac:dyDescent="0.25">
      <c r="A101" s="171"/>
      <c r="B101" s="168" t="s">
        <v>608</v>
      </c>
      <c r="C101" s="172" t="s">
        <v>1129</v>
      </c>
      <c r="D101" s="168" t="s">
        <v>1130</v>
      </c>
      <c r="E101" s="168" t="s">
        <v>661</v>
      </c>
      <c r="F101" s="169">
        <v>80</v>
      </c>
      <c r="G101" s="170"/>
      <c r="H101" s="170"/>
      <c r="I101" s="170">
        <f t="shared" si="9"/>
        <v>0</v>
      </c>
      <c r="J101" s="168">
        <f t="shared" si="10"/>
        <v>600</v>
      </c>
      <c r="K101" s="1">
        <f t="shared" si="11"/>
        <v>0</v>
      </c>
      <c r="L101" s="1">
        <f t="shared" si="12"/>
        <v>0</v>
      </c>
      <c r="M101" s="1"/>
      <c r="N101" s="1">
        <v>7.5</v>
      </c>
      <c r="O101" s="1"/>
      <c r="P101" s="167"/>
      <c r="Q101" s="173"/>
      <c r="R101" s="173"/>
      <c r="S101" s="167"/>
      <c r="Z101">
        <v>0</v>
      </c>
    </row>
    <row r="102" spans="1:26" ht="24.95" customHeight="1" x14ac:dyDescent="0.25">
      <c r="A102" s="171"/>
      <c r="B102" s="168" t="s">
        <v>608</v>
      </c>
      <c r="C102" s="172" t="s">
        <v>1131</v>
      </c>
      <c r="D102" s="168" t="s">
        <v>1132</v>
      </c>
      <c r="E102" s="168" t="s">
        <v>661</v>
      </c>
      <c r="F102" s="169">
        <v>72</v>
      </c>
      <c r="G102" s="170"/>
      <c r="H102" s="170"/>
      <c r="I102" s="170">
        <f t="shared" si="9"/>
        <v>0</v>
      </c>
      <c r="J102" s="168">
        <f t="shared" si="10"/>
        <v>180</v>
      </c>
      <c r="K102" s="1">
        <f t="shared" si="11"/>
        <v>0</v>
      </c>
      <c r="L102" s="1">
        <f t="shared" si="12"/>
        <v>0</v>
      </c>
      <c r="M102" s="1"/>
      <c r="N102" s="1">
        <v>2.5</v>
      </c>
      <c r="O102" s="1"/>
      <c r="P102" s="167"/>
      <c r="Q102" s="173"/>
      <c r="R102" s="173"/>
      <c r="S102" s="167"/>
      <c r="Z102">
        <v>0</v>
      </c>
    </row>
    <row r="103" spans="1:26" x14ac:dyDescent="0.25">
      <c r="A103" s="156"/>
      <c r="B103" s="156"/>
      <c r="C103" s="156"/>
      <c r="D103" s="156" t="s">
        <v>963</v>
      </c>
      <c r="E103" s="156"/>
      <c r="F103" s="167"/>
      <c r="G103" s="159">
        <f>ROUND((SUM(L10:L102))/1,2)</f>
        <v>0</v>
      </c>
      <c r="H103" s="159">
        <f>ROUND((SUM(M10:M102))/1,2)</f>
        <v>0</v>
      </c>
      <c r="I103" s="159">
        <f>ROUND((SUM(I10:I102))/1,2)</f>
        <v>0</v>
      </c>
      <c r="J103" s="156"/>
      <c r="K103" s="156"/>
      <c r="L103" s="156">
        <f>ROUND((SUM(L10:L102))/1,2)</f>
        <v>0</v>
      </c>
      <c r="M103" s="156">
        <f>ROUND((SUM(M10:M102))/1,2)</f>
        <v>0</v>
      </c>
      <c r="N103" s="156"/>
      <c r="O103" s="156"/>
      <c r="P103" s="174">
        <f>ROUND((SUM(P10:P102))/1,2)</f>
        <v>0</v>
      </c>
      <c r="S103" s="167">
        <f>ROUND((SUM(S10:S102))/1,2)</f>
        <v>0</v>
      </c>
    </row>
    <row r="104" spans="1:26" x14ac:dyDescent="0.25">
      <c r="A104" s="1"/>
      <c r="B104" s="1"/>
      <c r="C104" s="1"/>
      <c r="D104" s="1"/>
      <c r="E104" s="1"/>
      <c r="F104" s="163"/>
      <c r="G104" s="149"/>
      <c r="H104" s="149"/>
      <c r="I104" s="149"/>
      <c r="J104" s="1"/>
      <c r="K104" s="1"/>
      <c r="L104" s="1"/>
      <c r="M104" s="1"/>
      <c r="N104" s="1"/>
      <c r="O104" s="1"/>
      <c r="P104" s="1"/>
      <c r="S104" s="1"/>
    </row>
    <row r="105" spans="1:26" x14ac:dyDescent="0.25">
      <c r="A105" s="156"/>
      <c r="B105" s="156"/>
      <c r="C105" s="156"/>
      <c r="D105" s="2" t="s">
        <v>598</v>
      </c>
      <c r="E105" s="156"/>
      <c r="F105" s="167"/>
      <c r="G105" s="159">
        <f>ROUND((SUM(L9:L104))/2,2)</f>
        <v>0</v>
      </c>
      <c r="H105" s="159">
        <f>ROUND((SUM(M9:M104))/2,2)</f>
        <v>0</v>
      </c>
      <c r="I105" s="159">
        <f>ROUND((SUM(I9:I104))/2,2)</f>
        <v>0</v>
      </c>
      <c r="J105" s="156"/>
      <c r="K105" s="156"/>
      <c r="L105" s="156">
        <f>ROUND((SUM(L9:L104))/2,2)</f>
        <v>0</v>
      </c>
      <c r="M105" s="156">
        <f>ROUND((SUM(M9:M104))/2,2)</f>
        <v>0</v>
      </c>
      <c r="N105" s="156"/>
      <c r="O105" s="156"/>
      <c r="P105" s="174">
        <f>ROUND((SUM(P9:P104))/2,2)</f>
        <v>0</v>
      </c>
      <c r="S105" s="174">
        <f>ROUND((SUM(S9:S104))/2,2)</f>
        <v>0</v>
      </c>
    </row>
    <row r="106" spans="1:26" x14ac:dyDescent="0.25">
      <c r="A106" s="175"/>
      <c r="B106" s="175" t="s">
        <v>18</v>
      </c>
      <c r="C106" s="175"/>
      <c r="D106" s="175"/>
      <c r="E106" s="175"/>
      <c r="F106" s="176" t="s">
        <v>77</v>
      </c>
      <c r="G106" s="177">
        <f>ROUND((SUM(L9:L105))/3,2)</f>
        <v>0</v>
      </c>
      <c r="H106" s="177">
        <f>ROUND((SUM(M9:M105))/3,2)</f>
        <v>0</v>
      </c>
      <c r="I106" s="177">
        <f>ROUND((SUM(I9:I105))/3,2)</f>
        <v>0</v>
      </c>
      <c r="J106" s="175"/>
      <c r="K106" s="175">
        <f>ROUND((SUM(K9:K105)),2)</f>
        <v>0</v>
      </c>
      <c r="L106" s="175">
        <f>ROUND((SUM(L9:L105))/3,2)</f>
        <v>0</v>
      </c>
      <c r="M106" s="175">
        <f>ROUND((SUM(M9:M105))/3,2)</f>
        <v>0</v>
      </c>
      <c r="N106" s="175"/>
      <c r="O106" s="175"/>
      <c r="P106" s="176">
        <f>ROUND((SUM(P9:P105))/3,2)</f>
        <v>0</v>
      </c>
      <c r="S106" s="176">
        <f>ROUND((SUM(S9:S105))/3,2)</f>
        <v>0</v>
      </c>
      <c r="Z106">
        <f>(SUM(Z9:Z105))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kultúrneho a spoločenského centra Dlhé Klčovo / Vzduchotechnika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21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32</v>
      </c>
      <c r="C15" s="92" t="s">
        <v>6</v>
      </c>
      <c r="D15" s="92" t="s">
        <v>58</v>
      </c>
      <c r="E15" s="93" t="s">
        <v>59</v>
      </c>
      <c r="F15" s="105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4">
        <v>1</v>
      </c>
      <c r="C16" s="95" t="s">
        <v>33</v>
      </c>
      <c r="D16" s="96">
        <f>'Rekap 11586'!B15</f>
        <v>0</v>
      </c>
      <c r="E16" s="97">
        <f>'Rekap 11586'!C15</f>
        <v>0</v>
      </c>
      <c r="F16" s="106">
        <f>'Rekap 11586'!D15</f>
        <v>0</v>
      </c>
      <c r="G16" s="60">
        <v>6</v>
      </c>
      <c r="H16" s="115" t="s">
        <v>39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34</v>
      </c>
      <c r="D17" s="78">
        <f>'Rekap 11586'!B20</f>
        <v>0</v>
      </c>
      <c r="E17" s="76">
        <f>'Rekap 11586'!C20</f>
        <v>0</v>
      </c>
      <c r="F17" s="81">
        <f>'Rekap 11586'!D20</f>
        <v>0</v>
      </c>
      <c r="G17" s="61">
        <v>7</v>
      </c>
      <c r="H17" s="116" t="s">
        <v>40</v>
      </c>
      <c r="I17" s="129"/>
      <c r="J17" s="127">
        <f>'SO 11586'!Z66</f>
        <v>0</v>
      </c>
    </row>
    <row r="18" spans="1:26" ht="18" customHeight="1" x14ac:dyDescent="0.25">
      <c r="A18" s="11"/>
      <c r="B18" s="68">
        <v>3</v>
      </c>
      <c r="C18" s="72" t="s">
        <v>35</v>
      </c>
      <c r="D18" s="79"/>
      <c r="E18" s="77"/>
      <c r="F18" s="82"/>
      <c r="G18" s="61">
        <v>8</v>
      </c>
      <c r="H18" s="116" t="s">
        <v>41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36</v>
      </c>
      <c r="D20" s="80"/>
      <c r="E20" s="100"/>
      <c r="F20" s="107">
        <f>SUM(F16:F19)</f>
        <v>0</v>
      </c>
      <c r="G20" s="61">
        <v>10</v>
      </c>
      <c r="H20" s="116" t="s">
        <v>36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5"/>
      <c r="E21" s="19"/>
      <c r="F21" s="98"/>
      <c r="G21" s="65" t="s">
        <v>54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49</v>
      </c>
      <c r="D22" s="87"/>
      <c r="E22" s="89" t="s">
        <v>52</v>
      </c>
      <c r="F22" s="81">
        <f>((F16*U22*0)+(F17*V22*0)+(F18*W22*0))/100</f>
        <v>0</v>
      </c>
      <c r="G22" s="60">
        <v>16</v>
      </c>
      <c r="H22" s="115" t="s">
        <v>55</v>
      </c>
      <c r="I22" s="130" t="s">
        <v>52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9" t="s">
        <v>53</v>
      </c>
      <c r="F23" s="82">
        <f>((F16*U23*0)+(F17*V23*0)+(F18*W23*0))/100</f>
        <v>0</v>
      </c>
      <c r="G23" s="61">
        <v>17</v>
      </c>
      <c r="H23" s="116" t="s">
        <v>56</v>
      </c>
      <c r="I23" s="130" t="s">
        <v>52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9" t="s">
        <v>52</v>
      </c>
      <c r="F24" s="82">
        <f>((F16*U24*0)+(F17*V24*0)+(F18*W24*0))/100</f>
        <v>0</v>
      </c>
      <c r="G24" s="61">
        <v>18</v>
      </c>
      <c r="H24" s="116" t="s">
        <v>57</v>
      </c>
      <c r="I24" s="130" t="s">
        <v>53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36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63</v>
      </c>
      <c r="D27" s="136"/>
      <c r="E27" s="102"/>
      <c r="F27" s="30"/>
      <c r="G27" s="109" t="s">
        <v>42</v>
      </c>
      <c r="H27" s="104" t="s">
        <v>43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44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45</v>
      </c>
      <c r="I29" s="123">
        <f>J28-SUM('SO 11586'!K9:'SO 11586'!K65)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46</v>
      </c>
      <c r="I30" s="89">
        <f>SUM('SO 11586'!K9:'SO 11586'!K65)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36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47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61</v>
      </c>
      <c r="E33" s="15"/>
      <c r="F33" s="103"/>
      <c r="G33" s="111">
        <v>26</v>
      </c>
      <c r="H33" s="142" t="s">
        <v>62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RowHeight="15" x14ac:dyDescent="0.25"/>
  <cols>
    <col min="1" max="1" width="40.7109375" customWidth="1"/>
    <col min="2" max="4" width="12.7109375" customWidth="1"/>
    <col min="5" max="6" width="15.7109375" customWidth="1"/>
    <col min="10" max="26" width="0" hidden="1" customWidth="1"/>
  </cols>
  <sheetData>
    <row r="1" spans="1:26" x14ac:dyDescent="0.25">
      <c r="A1" s="145" t="s">
        <v>27</v>
      </c>
      <c r="B1" s="144"/>
      <c r="C1" s="144"/>
      <c r="D1" s="145" t="s">
        <v>24</v>
      </c>
      <c r="E1" s="144"/>
      <c r="F1" s="144"/>
      <c r="W1">
        <v>30.126000000000001</v>
      </c>
    </row>
    <row r="2" spans="1:26" x14ac:dyDescent="0.25">
      <c r="A2" s="145" t="s">
        <v>31</v>
      </c>
      <c r="B2" s="144"/>
      <c r="C2" s="144"/>
      <c r="D2" s="145" t="s">
        <v>22</v>
      </c>
      <c r="E2" s="144"/>
      <c r="F2" s="144"/>
    </row>
    <row r="3" spans="1:26" x14ac:dyDescent="0.25">
      <c r="A3" s="145" t="s">
        <v>30</v>
      </c>
      <c r="B3" s="144"/>
      <c r="C3" s="144"/>
      <c r="D3" s="145" t="s">
        <v>67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21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68</v>
      </c>
      <c r="B8" s="144"/>
      <c r="C8" s="144"/>
      <c r="D8" s="144"/>
      <c r="E8" s="144"/>
      <c r="F8" s="144"/>
    </row>
    <row r="9" spans="1:26" x14ac:dyDescent="0.25">
      <c r="A9" s="147" t="s">
        <v>64</v>
      </c>
      <c r="B9" s="147" t="s">
        <v>58</v>
      </c>
      <c r="C9" s="147" t="s">
        <v>59</v>
      </c>
      <c r="D9" s="147" t="s">
        <v>36</v>
      </c>
      <c r="E9" s="147" t="s">
        <v>65</v>
      </c>
      <c r="F9" s="147" t="s">
        <v>66</v>
      </c>
    </row>
    <row r="10" spans="1:26" x14ac:dyDescent="0.25">
      <c r="A10" s="154" t="s">
        <v>69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70</v>
      </c>
      <c r="B11" s="157">
        <f>'SO 11586'!L13</f>
        <v>0</v>
      </c>
      <c r="C11" s="157">
        <f>'SO 11586'!M13</f>
        <v>0</v>
      </c>
      <c r="D11" s="157">
        <f>'SO 11586'!I13</f>
        <v>0</v>
      </c>
      <c r="E11" s="158">
        <f>'SO 11586'!P13</f>
        <v>0</v>
      </c>
      <c r="F11" s="158">
        <f>'SO 11586'!S13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71</v>
      </c>
      <c r="B12" s="157">
        <f>'SO 11586'!L32</f>
        <v>0</v>
      </c>
      <c r="C12" s="157">
        <f>'SO 11586'!M32</f>
        <v>0</v>
      </c>
      <c r="D12" s="157">
        <f>'SO 11586'!I32</f>
        <v>0</v>
      </c>
      <c r="E12" s="158">
        <f>'SO 11586'!P32</f>
        <v>45.05</v>
      </c>
      <c r="F12" s="158">
        <f>'SO 11586'!S32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72</v>
      </c>
      <c r="B13" s="157">
        <f>'SO 11586'!L42</f>
        <v>0</v>
      </c>
      <c r="C13" s="157">
        <f>'SO 11586'!M42</f>
        <v>0</v>
      </c>
      <c r="D13" s="157">
        <f>'SO 11586'!I42</f>
        <v>0</v>
      </c>
      <c r="E13" s="158">
        <f>'SO 11586'!P42</f>
        <v>1.1299999999999999</v>
      </c>
      <c r="F13" s="158">
        <f>'SO 11586'!S42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73</v>
      </c>
      <c r="B14" s="157">
        <f>'SO 11586'!L46</f>
        <v>0</v>
      </c>
      <c r="C14" s="157">
        <f>'SO 11586'!M46</f>
        <v>0</v>
      </c>
      <c r="D14" s="157">
        <f>'SO 11586'!I46</f>
        <v>0</v>
      </c>
      <c r="E14" s="158">
        <f>'SO 11586'!P46</f>
        <v>0</v>
      </c>
      <c r="F14" s="158">
        <f>'SO 11586'!S46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2" t="s">
        <v>69</v>
      </c>
      <c r="B15" s="159">
        <f>'SO 11586'!L48</f>
        <v>0</v>
      </c>
      <c r="C15" s="159">
        <f>'SO 11586'!M48</f>
        <v>0</v>
      </c>
      <c r="D15" s="159">
        <f>'SO 11586'!I48</f>
        <v>0</v>
      </c>
      <c r="E15" s="160">
        <f>'SO 11586'!P48</f>
        <v>46.18</v>
      </c>
      <c r="F15" s="160">
        <f>'SO 11586'!S48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"/>
      <c r="B16" s="149"/>
      <c r="C16" s="149"/>
      <c r="D16" s="149"/>
      <c r="E16" s="148"/>
      <c r="F16" s="148"/>
    </row>
    <row r="17" spans="1:26" x14ac:dyDescent="0.25">
      <c r="A17" s="2" t="s">
        <v>74</v>
      </c>
      <c r="B17" s="159"/>
      <c r="C17" s="157"/>
      <c r="D17" s="157"/>
      <c r="E17" s="158"/>
      <c r="F17" s="158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56" t="s">
        <v>75</v>
      </c>
      <c r="B18" s="157">
        <f>'SO 11586'!L53</f>
        <v>0</v>
      </c>
      <c r="C18" s="157">
        <f>'SO 11586'!M53</f>
        <v>0</v>
      </c>
      <c r="D18" s="157">
        <f>'SO 11586'!I53</f>
        <v>0</v>
      </c>
      <c r="E18" s="158">
        <f>'SO 11586'!P53</f>
        <v>0</v>
      </c>
      <c r="F18" s="158">
        <f>'SO 11586'!S53</f>
        <v>0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76</v>
      </c>
      <c r="B19" s="157">
        <f>'SO 11586'!L63</f>
        <v>0</v>
      </c>
      <c r="C19" s="157">
        <f>'SO 11586'!M63</f>
        <v>0</v>
      </c>
      <c r="D19" s="157">
        <f>'SO 11586'!I63</f>
        <v>0</v>
      </c>
      <c r="E19" s="158">
        <f>'SO 11586'!P63</f>
        <v>0.5</v>
      </c>
      <c r="F19" s="158">
        <f>'SO 11586'!S63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2" t="s">
        <v>74</v>
      </c>
      <c r="B20" s="159">
        <f>'SO 11586'!L65</f>
        <v>0</v>
      </c>
      <c r="C20" s="159">
        <f>'SO 11586'!M65</f>
        <v>0</v>
      </c>
      <c r="D20" s="159">
        <f>'SO 11586'!I65</f>
        <v>0</v>
      </c>
      <c r="E20" s="160">
        <f>'SO 11586'!P65</f>
        <v>0.5</v>
      </c>
      <c r="F20" s="160">
        <f>'SO 11586'!S65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2" t="s">
        <v>77</v>
      </c>
      <c r="B22" s="159">
        <f>'SO 11586'!L66</f>
        <v>0</v>
      </c>
      <c r="C22" s="159">
        <f>'SO 11586'!M66</f>
        <v>0</v>
      </c>
      <c r="D22" s="159">
        <f>'SO 11586'!I66</f>
        <v>0</v>
      </c>
      <c r="E22" s="160">
        <f>'SO 11586'!P66</f>
        <v>46.68</v>
      </c>
      <c r="F22" s="160">
        <f>'SO 11586'!S66</f>
        <v>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49"/>
      <c r="C60" s="149"/>
      <c r="D60" s="149"/>
      <c r="E60" s="148"/>
      <c r="F60" s="148"/>
    </row>
    <row r="61" spans="1:6" x14ac:dyDescent="0.25">
      <c r="A61" s="1"/>
      <c r="B61" s="149"/>
      <c r="C61" s="149"/>
      <c r="D61" s="149"/>
      <c r="E61" s="148"/>
      <c r="F61" s="148"/>
    </row>
    <row r="62" spans="1:6" x14ac:dyDescent="0.25">
      <c r="A62" s="1"/>
      <c r="B62" s="149"/>
      <c r="C62" s="149"/>
      <c r="D62" s="149"/>
      <c r="E62" s="148"/>
      <c r="F62" s="148"/>
    </row>
    <row r="63" spans="1:6" x14ac:dyDescent="0.25">
      <c r="A63" s="1"/>
      <c r="B63" s="149"/>
      <c r="C63" s="149"/>
      <c r="D63" s="149"/>
      <c r="E63" s="148"/>
      <c r="F63" s="148"/>
    </row>
    <row r="64" spans="1:6" x14ac:dyDescent="0.25">
      <c r="A64" s="1"/>
      <c r="B64" s="149"/>
      <c r="C64" s="149"/>
      <c r="D64" s="149"/>
      <c r="E64" s="148"/>
      <c r="F64" s="148"/>
    </row>
    <row r="65" spans="1:6" x14ac:dyDescent="0.25">
      <c r="A65" s="1"/>
      <c r="B65" s="149"/>
      <c r="C65" s="149"/>
      <c r="D65" s="149"/>
      <c r="E65" s="148"/>
      <c r="F65" s="148"/>
    </row>
    <row r="66" spans="1:6" x14ac:dyDescent="0.25">
      <c r="A66" s="1"/>
      <c r="B66" s="149"/>
      <c r="C66" s="149"/>
      <c r="D66" s="149"/>
      <c r="E66" s="148"/>
      <c r="F66" s="148"/>
    </row>
    <row r="67" spans="1:6" x14ac:dyDescent="0.25">
      <c r="A67" s="1"/>
      <c r="B67" s="149"/>
      <c r="C67" s="149"/>
      <c r="D67" s="149"/>
      <c r="E67" s="148"/>
      <c r="F67" s="148"/>
    </row>
    <row r="68" spans="1:6" x14ac:dyDescent="0.25">
      <c r="A68" s="1"/>
      <c r="B68" s="149"/>
      <c r="C68" s="149"/>
      <c r="D68" s="149"/>
      <c r="E68" s="148"/>
      <c r="F68" s="148"/>
    </row>
    <row r="69" spans="1:6" x14ac:dyDescent="0.25">
      <c r="A69" s="1"/>
      <c r="B69" s="149"/>
      <c r="C69" s="149"/>
      <c r="D69" s="149"/>
      <c r="E69" s="148"/>
      <c r="F69" s="148"/>
    </row>
    <row r="70" spans="1:6" x14ac:dyDescent="0.25">
      <c r="A70" s="1"/>
      <c r="B70" s="149"/>
      <c r="C70" s="149"/>
      <c r="D70" s="149"/>
      <c r="E70" s="148"/>
      <c r="F70" s="148"/>
    </row>
    <row r="71" spans="1:6" x14ac:dyDescent="0.25">
      <c r="A71" s="1"/>
      <c r="B71" s="149"/>
      <c r="C71" s="149"/>
      <c r="D71" s="149"/>
      <c r="E71" s="148"/>
      <c r="F71" s="148"/>
    </row>
    <row r="72" spans="1:6" x14ac:dyDescent="0.25">
      <c r="A72" s="1"/>
      <c r="B72" s="149"/>
      <c r="C72" s="149"/>
      <c r="D72" s="149"/>
      <c r="E72" s="148"/>
      <c r="F72" s="148"/>
    </row>
    <row r="73" spans="1:6" x14ac:dyDescent="0.25">
      <c r="A73" s="1"/>
      <c r="B73" s="149"/>
      <c r="C73" s="149"/>
      <c r="D73" s="149"/>
      <c r="E73" s="148"/>
      <c r="F73" s="148"/>
    </row>
    <row r="74" spans="1:6" x14ac:dyDescent="0.25">
      <c r="A74" s="1"/>
      <c r="B74" s="149"/>
      <c r="C74" s="149"/>
      <c r="D74" s="149"/>
      <c r="E74" s="148"/>
      <c r="F74" s="148"/>
    </row>
    <row r="75" spans="1:6" x14ac:dyDescent="0.25">
      <c r="A75" s="1"/>
      <c r="B75" s="149"/>
      <c r="C75" s="149"/>
      <c r="D75" s="149"/>
      <c r="E75" s="148"/>
      <c r="F75" s="148"/>
    </row>
    <row r="76" spans="1:6" x14ac:dyDescent="0.25">
      <c r="A76" s="1"/>
      <c r="B76" s="149"/>
      <c r="C76" s="149"/>
      <c r="D76" s="149"/>
      <c r="E76" s="148"/>
      <c r="F76" s="148"/>
    </row>
    <row r="77" spans="1:6" x14ac:dyDescent="0.25">
      <c r="A77" s="1"/>
      <c r="B77" s="149"/>
      <c r="C77" s="149"/>
      <c r="D77" s="149"/>
      <c r="E77" s="148"/>
      <c r="F77" s="148"/>
    </row>
    <row r="78" spans="1:6" x14ac:dyDescent="0.25">
      <c r="A78" s="1"/>
      <c r="B78" s="149"/>
      <c r="C78" s="149"/>
      <c r="D78" s="149"/>
      <c r="E78" s="148"/>
      <c r="F78" s="148"/>
    </row>
    <row r="79" spans="1:6" x14ac:dyDescent="0.25">
      <c r="A79" s="1"/>
      <c r="B79" s="149"/>
      <c r="C79" s="149"/>
      <c r="D79" s="149"/>
      <c r="E79" s="148"/>
      <c r="F79" s="148"/>
    </row>
    <row r="80" spans="1:6" x14ac:dyDescent="0.25">
      <c r="A80" s="1"/>
      <c r="B80" s="149"/>
      <c r="C80" s="149"/>
      <c r="D80" s="149"/>
      <c r="E80" s="148"/>
      <c r="F80" s="148"/>
    </row>
    <row r="81" spans="1:6" x14ac:dyDescent="0.25">
      <c r="A81" s="1"/>
      <c r="B81" s="149"/>
      <c r="C81" s="149"/>
      <c r="D81" s="149"/>
      <c r="E81" s="148"/>
      <c r="F81" s="148"/>
    </row>
    <row r="82" spans="1:6" x14ac:dyDescent="0.25">
      <c r="A82" s="1"/>
      <c r="B82" s="149"/>
      <c r="C82" s="149"/>
      <c r="D82" s="149"/>
      <c r="E82" s="148"/>
      <c r="F82" s="148"/>
    </row>
    <row r="83" spans="1:6" x14ac:dyDescent="0.25">
      <c r="A83" s="1"/>
      <c r="B83" s="149"/>
      <c r="C83" s="149"/>
      <c r="D83" s="149"/>
      <c r="E83" s="148"/>
      <c r="F83" s="148"/>
    </row>
    <row r="84" spans="1:6" x14ac:dyDescent="0.25">
      <c r="A84" s="1"/>
      <c r="B84" s="149"/>
      <c r="C84" s="149"/>
      <c r="D84" s="149"/>
      <c r="E84" s="148"/>
      <c r="F84" s="148"/>
    </row>
    <row r="85" spans="1:6" x14ac:dyDescent="0.25">
      <c r="A85" s="1"/>
      <c r="B85" s="149"/>
      <c r="C85" s="149"/>
      <c r="D85" s="149"/>
      <c r="E85" s="148"/>
      <c r="F85" s="148"/>
    </row>
    <row r="86" spans="1:6" x14ac:dyDescent="0.25">
      <c r="A86" s="1"/>
      <c r="B86" s="149"/>
      <c r="C86" s="149"/>
      <c r="D86" s="149"/>
      <c r="E86" s="148"/>
      <c r="F86" s="148"/>
    </row>
    <row r="87" spans="1:6" x14ac:dyDescent="0.25">
      <c r="A87" s="1"/>
      <c r="B87" s="149"/>
      <c r="C87" s="149"/>
      <c r="D87" s="149"/>
      <c r="E87" s="148"/>
      <c r="F87" s="148"/>
    </row>
    <row r="88" spans="1:6" x14ac:dyDescent="0.25">
      <c r="A88" s="1"/>
      <c r="B88" s="149"/>
      <c r="C88" s="149"/>
      <c r="D88" s="149"/>
      <c r="E88" s="148"/>
      <c r="F88" s="148"/>
    </row>
    <row r="89" spans="1:6" x14ac:dyDescent="0.25">
      <c r="A89" s="1"/>
      <c r="B89" s="149"/>
      <c r="C89" s="149"/>
      <c r="D89" s="149"/>
      <c r="E89" s="148"/>
      <c r="F89" s="148"/>
    </row>
    <row r="90" spans="1:6" x14ac:dyDescent="0.25">
      <c r="A90" s="1"/>
      <c r="B90" s="149"/>
      <c r="C90" s="149"/>
      <c r="D90" s="149"/>
      <c r="E90" s="148"/>
      <c r="F90" s="148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pane ySplit="8" topLeftCell="A46" activePane="bottomLeft" state="frozen"/>
      <selection pane="bottomLeft" activeCell="G56" sqref="G56:H62"/>
    </sheetView>
  </sheetViews>
  <sheetFormatPr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9.7109375" customWidth="1"/>
    <col min="7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</cols>
  <sheetData>
    <row r="1" spans="1:26" x14ac:dyDescent="0.25">
      <c r="A1" s="3"/>
      <c r="B1" s="5" t="s">
        <v>27</v>
      </c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30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78</v>
      </c>
      <c r="B8" s="164" t="s">
        <v>79</v>
      </c>
      <c r="C8" s="164" t="s">
        <v>80</v>
      </c>
      <c r="D8" s="164" t="s">
        <v>81</v>
      </c>
      <c r="E8" s="164" t="s">
        <v>82</v>
      </c>
      <c r="F8" s="164" t="s">
        <v>83</v>
      </c>
      <c r="G8" s="164" t="s">
        <v>58</v>
      </c>
      <c r="H8" s="164" t="s">
        <v>59</v>
      </c>
      <c r="I8" s="164" t="s">
        <v>84</v>
      </c>
      <c r="J8" s="164"/>
      <c r="K8" s="164"/>
      <c r="L8" s="164"/>
      <c r="M8" s="164"/>
      <c r="N8" s="164"/>
      <c r="O8" s="164"/>
      <c r="P8" s="164" t="s">
        <v>85</v>
      </c>
      <c r="Q8" s="161"/>
      <c r="R8" s="161"/>
      <c r="S8" s="164" t="s">
        <v>86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69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70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87</v>
      </c>
      <c r="C11" s="172" t="s">
        <v>88</v>
      </c>
      <c r="D11" s="168" t="s">
        <v>89</v>
      </c>
      <c r="E11" s="168" t="s">
        <v>90</v>
      </c>
      <c r="F11" s="169">
        <v>98.858999999999995</v>
      </c>
      <c r="G11" s="170"/>
      <c r="H11" s="170"/>
      <c r="I11" s="170">
        <f>ROUND(F11*(G11+H11),2)</f>
        <v>0</v>
      </c>
      <c r="J11" s="168">
        <f>ROUND(F11*(N11),2)</f>
        <v>5199.9799999999996</v>
      </c>
      <c r="K11" s="1">
        <f>ROUND(F11*(O11),2)</f>
        <v>0</v>
      </c>
      <c r="L11" s="1">
        <f>ROUND(F11*(G11),2)</f>
        <v>0</v>
      </c>
      <c r="M11" s="1"/>
      <c r="N11" s="1">
        <v>52.6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87</v>
      </c>
      <c r="C12" s="172" t="s">
        <v>91</v>
      </c>
      <c r="D12" s="168" t="s">
        <v>92</v>
      </c>
      <c r="E12" s="168" t="s">
        <v>90</v>
      </c>
      <c r="F12" s="169">
        <v>98.858999999999995</v>
      </c>
      <c r="G12" s="170"/>
      <c r="H12" s="170"/>
      <c r="I12" s="170">
        <f>ROUND(F12*(G12+H12),2)</f>
        <v>0</v>
      </c>
      <c r="J12" s="168">
        <f>ROUND(F12*(N12),2)</f>
        <v>329.2</v>
      </c>
      <c r="K12" s="1">
        <f>ROUND(F12*(O12),2)</f>
        <v>0</v>
      </c>
      <c r="L12" s="1">
        <f>ROUND(F12*(G12),2)</f>
        <v>0</v>
      </c>
      <c r="M12" s="1"/>
      <c r="N12" s="1">
        <v>3.33</v>
      </c>
      <c r="O12" s="1"/>
      <c r="P12" s="167"/>
      <c r="Q12" s="173"/>
      <c r="R12" s="173"/>
      <c r="S12" s="167"/>
      <c r="Z12">
        <v>0</v>
      </c>
    </row>
    <row r="13" spans="1:26" x14ac:dyDescent="0.25">
      <c r="A13" s="156"/>
      <c r="B13" s="156"/>
      <c r="C13" s="156"/>
      <c r="D13" s="156" t="s">
        <v>70</v>
      </c>
      <c r="E13" s="156"/>
      <c r="F13" s="167"/>
      <c r="G13" s="159">
        <f>ROUND((SUM(L10:L12))/1,2)</f>
        <v>0</v>
      </c>
      <c r="H13" s="159">
        <f>ROUND((SUM(M10:M12))/1,2)</f>
        <v>0</v>
      </c>
      <c r="I13" s="159">
        <f>ROUND((SUM(I10:I12))/1,2)</f>
        <v>0</v>
      </c>
      <c r="J13" s="156"/>
      <c r="K13" s="156"/>
      <c r="L13" s="156">
        <f>ROUND((SUM(L10:L12))/1,2)</f>
        <v>0</v>
      </c>
      <c r="M13" s="156">
        <f>ROUND((SUM(M10:M12))/1,2)</f>
        <v>0</v>
      </c>
      <c r="N13" s="156"/>
      <c r="O13" s="156"/>
      <c r="P13" s="174">
        <f>ROUND((SUM(P10:P12))/1,2)</f>
        <v>0</v>
      </c>
      <c r="Q13" s="153"/>
      <c r="R13" s="153"/>
      <c r="S13" s="174">
        <f>ROUND((SUM(S10:S12))/1,2)</f>
        <v>0</v>
      </c>
      <c r="T13" s="153"/>
      <c r="U13" s="153"/>
      <c r="V13" s="153"/>
      <c r="W13" s="153"/>
      <c r="X13" s="153"/>
      <c r="Y13" s="153"/>
      <c r="Z13" s="153"/>
    </row>
    <row r="14" spans="1:26" x14ac:dyDescent="0.25">
      <c r="A14" s="1"/>
      <c r="B14" s="1"/>
      <c r="C14" s="1"/>
      <c r="D14" s="1"/>
      <c r="E14" s="1"/>
      <c r="F14" s="163"/>
      <c r="G14" s="149"/>
      <c r="H14" s="149"/>
      <c r="I14" s="149"/>
      <c r="J14" s="1"/>
      <c r="K14" s="1"/>
      <c r="L14" s="1"/>
      <c r="M14" s="1"/>
      <c r="N14" s="1"/>
      <c r="O14" s="1"/>
      <c r="P14" s="1"/>
      <c r="S14" s="1"/>
    </row>
    <row r="15" spans="1:26" x14ac:dyDescent="0.25">
      <c r="A15" s="156"/>
      <c r="B15" s="156"/>
      <c r="C15" s="156"/>
      <c r="D15" s="156" t="s">
        <v>71</v>
      </c>
      <c r="E15" s="156"/>
      <c r="F15" s="167"/>
      <c r="G15" s="157"/>
      <c r="H15" s="157"/>
      <c r="I15" s="157"/>
      <c r="J15" s="156"/>
      <c r="K15" s="156"/>
      <c r="L15" s="156"/>
      <c r="M15" s="156"/>
      <c r="N15" s="156"/>
      <c r="O15" s="156"/>
      <c r="P15" s="156"/>
      <c r="Q15" s="153"/>
      <c r="R15" s="153"/>
      <c r="S15" s="156"/>
      <c r="T15" s="153"/>
      <c r="U15" s="153"/>
      <c r="V15" s="153"/>
      <c r="W15" s="153"/>
      <c r="X15" s="153"/>
      <c r="Y15" s="153"/>
      <c r="Z15" s="153"/>
    </row>
    <row r="16" spans="1:26" ht="24.95" customHeight="1" x14ac:dyDescent="0.25">
      <c r="A16" s="171"/>
      <c r="B16" s="168" t="s">
        <v>93</v>
      </c>
      <c r="C16" s="172" t="s">
        <v>94</v>
      </c>
      <c r="D16" s="168" t="s">
        <v>95</v>
      </c>
      <c r="E16" s="168" t="s">
        <v>96</v>
      </c>
      <c r="F16" s="169">
        <v>186.90519999999998</v>
      </c>
      <c r="G16" s="170"/>
      <c r="H16" s="170"/>
      <c r="I16" s="170">
        <f t="shared" ref="I16:I31" si="0">ROUND(F16*(G16+H16),2)</f>
        <v>0</v>
      </c>
      <c r="J16" s="168">
        <f t="shared" ref="J16:J31" si="1">ROUND(F16*(N16),2)</f>
        <v>256.06</v>
      </c>
      <c r="K16" s="1">
        <f t="shared" ref="K16:K31" si="2">ROUND(F16*(O16),2)</f>
        <v>0</v>
      </c>
      <c r="L16" s="1">
        <f t="shared" ref="L16:L31" si="3">ROUND(F16*(G16),2)</f>
        <v>0</v>
      </c>
      <c r="M16" s="1"/>
      <c r="N16" s="1">
        <v>1.37</v>
      </c>
      <c r="O16" s="1"/>
      <c r="P16" s="167">
        <f t="shared" ref="P16:P31" si="4">ROUND(F16*(R16),3)</f>
        <v>1.9E-2</v>
      </c>
      <c r="Q16" s="173"/>
      <c r="R16" s="173">
        <v>1E-4</v>
      </c>
      <c r="S16" s="167"/>
      <c r="Z16">
        <v>0</v>
      </c>
    </row>
    <row r="17" spans="1:26" ht="24.95" customHeight="1" x14ac:dyDescent="0.25">
      <c r="A17" s="171"/>
      <c r="B17" s="168" t="s">
        <v>93</v>
      </c>
      <c r="C17" s="172" t="s">
        <v>97</v>
      </c>
      <c r="D17" s="168" t="s">
        <v>98</v>
      </c>
      <c r="E17" s="168" t="s">
        <v>96</v>
      </c>
      <c r="F17" s="169">
        <v>42.179000000000002</v>
      </c>
      <c r="G17" s="170"/>
      <c r="H17" s="170"/>
      <c r="I17" s="170">
        <f t="shared" si="0"/>
        <v>0</v>
      </c>
      <c r="J17" s="168">
        <f t="shared" si="1"/>
        <v>1048.57</v>
      </c>
      <c r="K17" s="1">
        <f t="shared" si="2"/>
        <v>0</v>
      </c>
      <c r="L17" s="1">
        <f t="shared" si="3"/>
        <v>0</v>
      </c>
      <c r="M17" s="1"/>
      <c r="N17" s="1">
        <v>24.86</v>
      </c>
      <c r="O17" s="1"/>
      <c r="P17" s="167">
        <f t="shared" si="4"/>
        <v>0.77900000000000003</v>
      </c>
      <c r="Q17" s="173"/>
      <c r="R17" s="173">
        <v>1.84595E-2</v>
      </c>
      <c r="S17" s="167"/>
      <c r="Z17">
        <v>0</v>
      </c>
    </row>
    <row r="18" spans="1:26" ht="35.1" customHeight="1" x14ac:dyDescent="0.25">
      <c r="A18" s="171"/>
      <c r="B18" s="168" t="s">
        <v>93</v>
      </c>
      <c r="C18" s="172" t="s">
        <v>99</v>
      </c>
      <c r="D18" s="168" t="s">
        <v>1138</v>
      </c>
      <c r="E18" s="168" t="s">
        <v>96</v>
      </c>
      <c r="F18" s="169">
        <v>1120.1799999999998</v>
      </c>
      <c r="G18" s="170"/>
      <c r="H18" s="170"/>
      <c r="I18" s="170">
        <f t="shared" si="0"/>
        <v>0</v>
      </c>
      <c r="J18" s="168">
        <f t="shared" si="1"/>
        <v>18482.97</v>
      </c>
      <c r="K18" s="1">
        <f t="shared" si="2"/>
        <v>0</v>
      </c>
      <c r="L18" s="1">
        <f t="shared" si="3"/>
        <v>0</v>
      </c>
      <c r="M18" s="1"/>
      <c r="N18" s="1">
        <v>16.5</v>
      </c>
      <c r="O18" s="1"/>
      <c r="P18" s="167">
        <f t="shared" si="4"/>
        <v>4.234</v>
      </c>
      <c r="Q18" s="173"/>
      <c r="R18" s="173">
        <v>3.7799999999999999E-3</v>
      </c>
      <c r="S18" s="167"/>
      <c r="Z18">
        <v>0</v>
      </c>
    </row>
    <row r="19" spans="1:26" ht="34.5" x14ac:dyDescent="0.25">
      <c r="A19" s="171"/>
      <c r="B19" s="168" t="s">
        <v>93</v>
      </c>
      <c r="C19" s="172" t="s">
        <v>100</v>
      </c>
      <c r="D19" s="168" t="s">
        <v>1139</v>
      </c>
      <c r="E19" s="168" t="s">
        <v>96</v>
      </c>
      <c r="F19" s="169">
        <v>220.37200000000001</v>
      </c>
      <c r="G19" s="170"/>
      <c r="H19" s="170"/>
      <c r="I19" s="170">
        <f t="shared" si="0"/>
        <v>0</v>
      </c>
      <c r="J19" s="168">
        <f t="shared" si="1"/>
        <v>11611.4</v>
      </c>
      <c r="K19" s="1">
        <f t="shared" si="2"/>
        <v>0</v>
      </c>
      <c r="L19" s="1">
        <f t="shared" si="3"/>
        <v>0</v>
      </c>
      <c r="M19" s="1"/>
      <c r="N19" s="1">
        <v>52.69</v>
      </c>
      <c r="O19" s="1"/>
      <c r="P19" s="167">
        <f t="shared" si="4"/>
        <v>2.5720000000000001</v>
      </c>
      <c r="Q19" s="173"/>
      <c r="R19" s="173">
        <v>1.1669000000000001E-2</v>
      </c>
      <c r="S19" s="167"/>
      <c r="Z19">
        <v>0</v>
      </c>
    </row>
    <row r="20" spans="1:26" ht="24.95" customHeight="1" x14ac:dyDescent="0.25">
      <c r="A20" s="171"/>
      <c r="B20" s="168" t="s">
        <v>93</v>
      </c>
      <c r="C20" s="172" t="s">
        <v>101</v>
      </c>
      <c r="D20" s="168" t="s">
        <v>102</v>
      </c>
      <c r="E20" s="168" t="s">
        <v>96</v>
      </c>
      <c r="F20" s="169">
        <v>10.223000000000001</v>
      </c>
      <c r="G20" s="170"/>
      <c r="H20" s="170"/>
      <c r="I20" s="170">
        <f t="shared" si="0"/>
        <v>0</v>
      </c>
      <c r="J20" s="168">
        <f t="shared" si="1"/>
        <v>284.2</v>
      </c>
      <c r="K20" s="1">
        <f t="shared" si="2"/>
        <v>0</v>
      </c>
      <c r="L20" s="1">
        <f t="shared" si="3"/>
        <v>0</v>
      </c>
      <c r="M20" s="1"/>
      <c r="N20" s="1">
        <v>27.8</v>
      </c>
      <c r="O20" s="1"/>
      <c r="P20" s="167">
        <f t="shared" si="4"/>
        <v>0.214</v>
      </c>
      <c r="Q20" s="173"/>
      <c r="R20" s="173">
        <v>2.0979500000000002E-2</v>
      </c>
      <c r="S20" s="167"/>
      <c r="Z20">
        <v>0</v>
      </c>
    </row>
    <row r="21" spans="1:26" ht="24.95" customHeight="1" x14ac:dyDescent="0.25">
      <c r="A21" s="171"/>
      <c r="B21" s="168" t="s">
        <v>93</v>
      </c>
      <c r="C21" s="172" t="s">
        <v>103</v>
      </c>
      <c r="D21" s="168" t="s">
        <v>104</v>
      </c>
      <c r="E21" s="168" t="s">
        <v>96</v>
      </c>
      <c r="F21" s="169">
        <v>11.71</v>
      </c>
      <c r="G21" s="170"/>
      <c r="H21" s="170"/>
      <c r="I21" s="170">
        <f t="shared" si="0"/>
        <v>0</v>
      </c>
      <c r="J21" s="168">
        <f t="shared" si="1"/>
        <v>356.22</v>
      </c>
      <c r="K21" s="1">
        <f t="shared" si="2"/>
        <v>0</v>
      </c>
      <c r="L21" s="1">
        <f t="shared" si="3"/>
        <v>0</v>
      </c>
      <c r="M21" s="1"/>
      <c r="N21" s="1">
        <v>30.42</v>
      </c>
      <c r="O21" s="1"/>
      <c r="P21" s="167">
        <f t="shared" si="4"/>
        <v>0.28000000000000003</v>
      </c>
      <c r="Q21" s="173"/>
      <c r="R21" s="173">
        <v>2.39195E-2</v>
      </c>
      <c r="S21" s="167"/>
      <c r="Z21">
        <v>0</v>
      </c>
    </row>
    <row r="22" spans="1:26" ht="24.95" customHeight="1" x14ac:dyDescent="0.25">
      <c r="A22" s="171"/>
      <c r="B22" s="168" t="s">
        <v>93</v>
      </c>
      <c r="C22" s="172" t="s">
        <v>105</v>
      </c>
      <c r="D22" s="168" t="s">
        <v>106</v>
      </c>
      <c r="E22" s="168" t="s">
        <v>96</v>
      </c>
      <c r="F22" s="169">
        <v>20.637</v>
      </c>
      <c r="G22" s="170"/>
      <c r="H22" s="170"/>
      <c r="I22" s="170">
        <f t="shared" si="0"/>
        <v>0</v>
      </c>
      <c r="J22" s="168">
        <f t="shared" si="1"/>
        <v>810</v>
      </c>
      <c r="K22" s="1">
        <f t="shared" si="2"/>
        <v>0</v>
      </c>
      <c r="L22" s="1">
        <f t="shared" si="3"/>
        <v>0</v>
      </c>
      <c r="M22" s="1"/>
      <c r="N22" s="1">
        <v>39.25</v>
      </c>
      <c r="O22" s="1"/>
      <c r="P22" s="167">
        <f t="shared" si="4"/>
        <v>0.61499999999999999</v>
      </c>
      <c r="Q22" s="173"/>
      <c r="R22" s="173">
        <v>2.97995E-2</v>
      </c>
      <c r="S22" s="167"/>
      <c r="Z22">
        <v>0</v>
      </c>
    </row>
    <row r="23" spans="1:26" ht="24.95" customHeight="1" x14ac:dyDescent="0.25">
      <c r="A23" s="171"/>
      <c r="B23" s="168" t="s">
        <v>93</v>
      </c>
      <c r="C23" s="172" t="s">
        <v>107</v>
      </c>
      <c r="D23" s="168" t="s">
        <v>108</v>
      </c>
      <c r="E23" s="168" t="s">
        <v>96</v>
      </c>
      <c r="F23" s="169">
        <v>9.91</v>
      </c>
      <c r="G23" s="170"/>
      <c r="H23" s="170"/>
      <c r="I23" s="170">
        <f t="shared" si="0"/>
        <v>0</v>
      </c>
      <c r="J23" s="168">
        <f t="shared" si="1"/>
        <v>518.29</v>
      </c>
      <c r="K23" s="1">
        <f t="shared" si="2"/>
        <v>0</v>
      </c>
      <c r="L23" s="1">
        <f t="shared" si="3"/>
        <v>0</v>
      </c>
      <c r="M23" s="1"/>
      <c r="N23" s="1">
        <v>52.3</v>
      </c>
      <c r="O23" s="1"/>
      <c r="P23" s="167">
        <f t="shared" si="4"/>
        <v>0.32400000000000001</v>
      </c>
      <c r="Q23" s="173"/>
      <c r="R23" s="173">
        <v>3.2739499999999998E-2</v>
      </c>
      <c r="S23" s="167"/>
      <c r="Z23">
        <v>0</v>
      </c>
    </row>
    <row r="24" spans="1:26" ht="24.95" customHeight="1" x14ac:dyDescent="0.25">
      <c r="A24" s="171"/>
      <c r="B24" s="168" t="s">
        <v>93</v>
      </c>
      <c r="C24" s="172" t="s">
        <v>109</v>
      </c>
      <c r="D24" s="168" t="s">
        <v>110</v>
      </c>
      <c r="E24" s="168" t="s">
        <v>96</v>
      </c>
      <c r="F24" s="169">
        <v>2.42</v>
      </c>
      <c r="G24" s="170"/>
      <c r="H24" s="170"/>
      <c r="I24" s="170">
        <f t="shared" si="0"/>
        <v>0</v>
      </c>
      <c r="J24" s="168">
        <f t="shared" si="1"/>
        <v>138.41999999999999</v>
      </c>
      <c r="K24" s="1">
        <f t="shared" si="2"/>
        <v>0</v>
      </c>
      <c r="L24" s="1">
        <f t="shared" si="3"/>
        <v>0</v>
      </c>
      <c r="M24" s="1"/>
      <c r="N24" s="1">
        <v>57.2</v>
      </c>
      <c r="O24" s="1"/>
      <c r="P24" s="167">
        <f t="shared" si="4"/>
        <v>8.3000000000000004E-2</v>
      </c>
      <c r="Q24" s="173"/>
      <c r="R24" s="173">
        <v>3.4209499999999997E-2</v>
      </c>
      <c r="S24" s="167"/>
      <c r="Z24">
        <v>0</v>
      </c>
    </row>
    <row r="25" spans="1:26" ht="24.95" customHeight="1" x14ac:dyDescent="0.25">
      <c r="A25" s="171"/>
      <c r="B25" s="168" t="s">
        <v>93</v>
      </c>
      <c r="C25" s="172" t="s">
        <v>111</v>
      </c>
      <c r="D25" s="168" t="s">
        <v>112</v>
      </c>
      <c r="E25" s="168" t="s">
        <v>96</v>
      </c>
      <c r="F25" s="169">
        <v>849.61400000000003</v>
      </c>
      <c r="G25" s="170"/>
      <c r="H25" s="170"/>
      <c r="I25" s="170">
        <f t="shared" si="0"/>
        <v>0</v>
      </c>
      <c r="J25" s="168">
        <f t="shared" si="1"/>
        <v>53185.84</v>
      </c>
      <c r="K25" s="1">
        <f t="shared" si="2"/>
        <v>0</v>
      </c>
      <c r="L25" s="1">
        <f t="shared" si="3"/>
        <v>0</v>
      </c>
      <c r="M25" s="1"/>
      <c r="N25" s="1">
        <v>62.6</v>
      </c>
      <c r="O25" s="1"/>
      <c r="P25" s="167">
        <f t="shared" si="4"/>
        <v>30.314</v>
      </c>
      <c r="Q25" s="173"/>
      <c r="R25" s="173">
        <v>3.5679500000000003E-2</v>
      </c>
      <c r="S25" s="167"/>
      <c r="Z25">
        <v>0</v>
      </c>
    </row>
    <row r="26" spans="1:26" ht="24.95" customHeight="1" x14ac:dyDescent="0.25">
      <c r="A26" s="171"/>
      <c r="B26" s="168" t="s">
        <v>93</v>
      </c>
      <c r="C26" s="172" t="s">
        <v>113</v>
      </c>
      <c r="D26" s="168" t="s">
        <v>114</v>
      </c>
      <c r="E26" s="168" t="s">
        <v>96</v>
      </c>
      <c r="F26" s="169">
        <v>102.434</v>
      </c>
      <c r="G26" s="170"/>
      <c r="H26" s="170"/>
      <c r="I26" s="170">
        <f t="shared" si="0"/>
        <v>0</v>
      </c>
      <c r="J26" s="168">
        <f t="shared" si="1"/>
        <v>6606.99</v>
      </c>
      <c r="K26" s="1">
        <f t="shared" si="2"/>
        <v>0</v>
      </c>
      <c r="L26" s="1">
        <f t="shared" si="3"/>
        <v>0</v>
      </c>
      <c r="M26" s="1"/>
      <c r="N26" s="1">
        <v>64.5</v>
      </c>
      <c r="O26" s="1"/>
      <c r="P26" s="167">
        <f t="shared" si="4"/>
        <v>3.956</v>
      </c>
      <c r="Q26" s="173"/>
      <c r="R26" s="173">
        <v>3.8619500000000001E-2</v>
      </c>
      <c r="S26" s="167"/>
      <c r="Z26">
        <v>0</v>
      </c>
    </row>
    <row r="27" spans="1:26" ht="24.95" customHeight="1" x14ac:dyDescent="0.25">
      <c r="A27" s="171"/>
      <c r="B27" s="168" t="s">
        <v>115</v>
      </c>
      <c r="C27" s="172" t="s">
        <v>116</v>
      </c>
      <c r="D27" s="168" t="s">
        <v>117</v>
      </c>
      <c r="E27" s="168" t="s">
        <v>96</v>
      </c>
      <c r="F27" s="169">
        <v>1156.0170000000001</v>
      </c>
      <c r="G27" s="170"/>
      <c r="H27" s="170"/>
      <c r="I27" s="170">
        <f t="shared" si="0"/>
        <v>0</v>
      </c>
      <c r="J27" s="168">
        <f t="shared" si="1"/>
        <v>1051.98</v>
      </c>
      <c r="K27" s="1">
        <f t="shared" si="2"/>
        <v>0</v>
      </c>
      <c r="L27" s="1">
        <f t="shared" si="3"/>
        <v>0</v>
      </c>
      <c r="M27" s="1"/>
      <c r="N27" s="1">
        <v>0.91</v>
      </c>
      <c r="O27" s="1"/>
      <c r="P27" s="167">
        <f t="shared" si="4"/>
        <v>0.45200000000000001</v>
      </c>
      <c r="Q27" s="173"/>
      <c r="R27" s="173">
        <v>3.9142000000000002E-4</v>
      </c>
      <c r="S27" s="167"/>
      <c r="Z27">
        <v>0</v>
      </c>
    </row>
    <row r="28" spans="1:26" ht="24.95" customHeight="1" x14ac:dyDescent="0.25">
      <c r="A28" s="171"/>
      <c r="B28" s="168" t="s">
        <v>93</v>
      </c>
      <c r="C28" s="172" t="s">
        <v>118</v>
      </c>
      <c r="D28" s="168" t="s">
        <v>119</v>
      </c>
      <c r="E28" s="168" t="s">
        <v>96</v>
      </c>
      <c r="F28" s="169">
        <v>110.7642</v>
      </c>
      <c r="G28" s="170"/>
      <c r="H28" s="170"/>
      <c r="I28" s="170">
        <f t="shared" si="0"/>
        <v>0</v>
      </c>
      <c r="J28" s="168">
        <f t="shared" si="1"/>
        <v>803.04</v>
      </c>
      <c r="K28" s="1">
        <f t="shared" si="2"/>
        <v>0</v>
      </c>
      <c r="L28" s="1">
        <f t="shared" si="3"/>
        <v>0</v>
      </c>
      <c r="M28" s="1"/>
      <c r="N28" s="1">
        <v>7.25</v>
      </c>
      <c r="O28" s="1"/>
      <c r="P28" s="167">
        <f t="shared" si="4"/>
        <v>0.217</v>
      </c>
      <c r="Q28" s="173"/>
      <c r="R28" s="173">
        <v>1.9599999999999999E-3</v>
      </c>
      <c r="S28" s="167"/>
      <c r="Z28">
        <v>0</v>
      </c>
    </row>
    <row r="29" spans="1:26" ht="35.1" customHeight="1" x14ac:dyDescent="0.25">
      <c r="A29" s="171"/>
      <c r="B29" s="168" t="s">
        <v>93</v>
      </c>
      <c r="C29" s="172" t="s">
        <v>120</v>
      </c>
      <c r="D29" s="168" t="s">
        <v>121</v>
      </c>
      <c r="E29" s="168" t="s">
        <v>96</v>
      </c>
      <c r="F29" s="169">
        <v>63.866600000000005</v>
      </c>
      <c r="G29" s="170"/>
      <c r="H29" s="170"/>
      <c r="I29" s="170">
        <f t="shared" si="0"/>
        <v>0</v>
      </c>
      <c r="J29" s="168">
        <f t="shared" si="1"/>
        <v>1285</v>
      </c>
      <c r="K29" s="1">
        <f t="shared" si="2"/>
        <v>0</v>
      </c>
      <c r="L29" s="1">
        <f t="shared" si="3"/>
        <v>0</v>
      </c>
      <c r="M29" s="1"/>
      <c r="N29" s="1">
        <v>20.12</v>
      </c>
      <c r="O29" s="1"/>
      <c r="P29" s="167">
        <f t="shared" si="4"/>
        <v>0.23899999999999999</v>
      </c>
      <c r="Q29" s="173"/>
      <c r="R29" s="173">
        <v>3.7399999999999998E-3</v>
      </c>
      <c r="S29" s="167"/>
      <c r="Z29">
        <v>0</v>
      </c>
    </row>
    <row r="30" spans="1:26" ht="24.95" customHeight="1" x14ac:dyDescent="0.25">
      <c r="A30" s="171"/>
      <c r="B30" s="168" t="s">
        <v>93</v>
      </c>
      <c r="C30" s="172" t="s">
        <v>122</v>
      </c>
      <c r="D30" s="168" t="s">
        <v>123</v>
      </c>
      <c r="E30" s="168" t="s">
        <v>96</v>
      </c>
      <c r="F30" s="169">
        <v>24.155000000000001</v>
      </c>
      <c r="G30" s="170"/>
      <c r="H30" s="170"/>
      <c r="I30" s="170">
        <f t="shared" si="0"/>
        <v>0</v>
      </c>
      <c r="J30" s="168">
        <f t="shared" si="1"/>
        <v>755.09</v>
      </c>
      <c r="K30" s="1">
        <f t="shared" si="2"/>
        <v>0</v>
      </c>
      <c r="L30" s="1">
        <f t="shared" si="3"/>
        <v>0</v>
      </c>
      <c r="M30" s="1"/>
      <c r="N30" s="1">
        <v>31.26</v>
      </c>
      <c r="O30" s="1"/>
      <c r="P30" s="167">
        <f t="shared" si="4"/>
        <v>0.52300000000000002</v>
      </c>
      <c r="Q30" s="173"/>
      <c r="R30" s="173">
        <v>2.1649999999999999E-2</v>
      </c>
      <c r="S30" s="167"/>
      <c r="Z30">
        <v>0</v>
      </c>
    </row>
    <row r="31" spans="1:26" ht="24.95" customHeight="1" x14ac:dyDescent="0.25">
      <c r="A31" s="171"/>
      <c r="B31" s="168" t="s">
        <v>93</v>
      </c>
      <c r="C31" s="172" t="s">
        <v>124</v>
      </c>
      <c r="D31" s="168" t="s">
        <v>125</v>
      </c>
      <c r="E31" s="168" t="s">
        <v>96</v>
      </c>
      <c r="F31" s="169">
        <v>11.571999999999999</v>
      </c>
      <c r="G31" s="170"/>
      <c r="H31" s="170"/>
      <c r="I31" s="170">
        <f t="shared" si="0"/>
        <v>0</v>
      </c>
      <c r="J31" s="168">
        <f t="shared" si="1"/>
        <v>271.94</v>
      </c>
      <c r="K31" s="1">
        <f t="shared" si="2"/>
        <v>0</v>
      </c>
      <c r="L31" s="1">
        <f t="shared" si="3"/>
        <v>0</v>
      </c>
      <c r="M31" s="1"/>
      <c r="N31" s="1">
        <v>23.5</v>
      </c>
      <c r="O31" s="1"/>
      <c r="P31" s="167">
        <f t="shared" si="4"/>
        <v>0.23200000000000001</v>
      </c>
      <c r="Q31" s="173"/>
      <c r="R31" s="173">
        <v>2.00345E-2</v>
      </c>
      <c r="S31" s="167"/>
      <c r="Z31">
        <v>0</v>
      </c>
    </row>
    <row r="32" spans="1:26" x14ac:dyDescent="0.25">
      <c r="A32" s="156"/>
      <c r="B32" s="156"/>
      <c r="C32" s="156"/>
      <c r="D32" s="156" t="s">
        <v>71</v>
      </c>
      <c r="E32" s="156"/>
      <c r="F32" s="167"/>
      <c r="G32" s="159">
        <f>ROUND((SUM(L15:L31))/1,2)</f>
        <v>0</v>
      </c>
      <c r="H32" s="159">
        <f>ROUND((SUM(M15:M31))/1,2)</f>
        <v>0</v>
      </c>
      <c r="I32" s="159">
        <f>ROUND((SUM(I15:I31))/1,2)</f>
        <v>0</v>
      </c>
      <c r="J32" s="156"/>
      <c r="K32" s="156"/>
      <c r="L32" s="156">
        <f>ROUND((SUM(L15:L31))/1,2)</f>
        <v>0</v>
      </c>
      <c r="M32" s="156">
        <f>ROUND((SUM(M15:M31))/1,2)</f>
        <v>0</v>
      </c>
      <c r="N32" s="156"/>
      <c r="O32" s="156"/>
      <c r="P32" s="174">
        <f>ROUND((SUM(P15:P31))/1,2)</f>
        <v>45.05</v>
      </c>
      <c r="Q32" s="153"/>
      <c r="R32" s="153"/>
      <c r="S32" s="174">
        <f>ROUND((SUM(S15:S31))/1,2)</f>
        <v>0</v>
      </c>
      <c r="T32" s="153"/>
      <c r="U32" s="153"/>
      <c r="V32" s="153"/>
      <c r="W32" s="153"/>
      <c r="X32" s="153"/>
      <c r="Y32" s="153"/>
      <c r="Z32" s="153"/>
    </row>
    <row r="33" spans="1:26" x14ac:dyDescent="0.25">
      <c r="A33" s="1"/>
      <c r="B33" s="1"/>
      <c r="C33" s="1"/>
      <c r="D33" s="1"/>
      <c r="E33" s="1"/>
      <c r="F33" s="163"/>
      <c r="G33" s="149"/>
      <c r="H33" s="149"/>
      <c r="I33" s="149"/>
      <c r="J33" s="1"/>
      <c r="K33" s="1"/>
      <c r="L33" s="1"/>
      <c r="M33" s="1"/>
      <c r="N33" s="1"/>
      <c r="O33" s="1"/>
      <c r="P33" s="1"/>
      <c r="S33" s="1"/>
    </row>
    <row r="34" spans="1:26" x14ac:dyDescent="0.25">
      <c r="A34" s="156"/>
      <c r="B34" s="156"/>
      <c r="C34" s="156"/>
      <c r="D34" s="156" t="s">
        <v>72</v>
      </c>
      <c r="E34" s="156"/>
      <c r="F34" s="167"/>
      <c r="G34" s="157"/>
      <c r="H34" s="157"/>
      <c r="I34" s="157"/>
      <c r="J34" s="156"/>
      <c r="K34" s="156"/>
      <c r="L34" s="156"/>
      <c r="M34" s="156"/>
      <c r="N34" s="156"/>
      <c r="O34" s="156"/>
      <c r="P34" s="156"/>
      <c r="Q34" s="153"/>
      <c r="R34" s="153"/>
      <c r="S34" s="156"/>
      <c r="T34" s="153"/>
      <c r="U34" s="153"/>
      <c r="V34" s="153"/>
      <c r="W34" s="153"/>
      <c r="X34" s="153"/>
      <c r="Y34" s="153"/>
      <c r="Z34" s="153"/>
    </row>
    <row r="35" spans="1:26" ht="34.5" x14ac:dyDescent="0.25">
      <c r="A35" s="171"/>
      <c r="B35" s="168" t="s">
        <v>93</v>
      </c>
      <c r="C35" s="172" t="s">
        <v>126</v>
      </c>
      <c r="D35" s="168" t="s">
        <v>1140</v>
      </c>
      <c r="E35" s="168" t="s">
        <v>128</v>
      </c>
      <c r="F35" s="169">
        <v>213.81700000000001</v>
      </c>
      <c r="G35" s="170"/>
      <c r="H35" s="170"/>
      <c r="I35" s="170">
        <f t="shared" ref="I35:I41" si="5">ROUND(F35*(G35+H35),2)</f>
        <v>0</v>
      </c>
      <c r="J35" s="168">
        <f t="shared" ref="J35:J41" si="6">ROUND(F35*(N35),2)</f>
        <v>551.65</v>
      </c>
      <c r="K35" s="1">
        <f t="shared" ref="K35:K41" si="7">ROUND(F35*(O35),2)</f>
        <v>0</v>
      </c>
      <c r="L35" s="1">
        <f t="shared" ref="L35:L41" si="8">ROUND(F35*(G35),2)</f>
        <v>0</v>
      </c>
      <c r="M35" s="1"/>
      <c r="N35" s="1">
        <v>2.58</v>
      </c>
      <c r="O35" s="1"/>
      <c r="P35" s="167">
        <f>ROUND(F35*(R35),3)</f>
        <v>0.19</v>
      </c>
      <c r="Q35" s="173"/>
      <c r="R35" s="173">
        <v>8.8999999999999995E-4</v>
      </c>
      <c r="S35" s="167"/>
      <c r="Z35">
        <v>0</v>
      </c>
    </row>
    <row r="36" spans="1:26" ht="24.95" customHeight="1" x14ac:dyDescent="0.25">
      <c r="A36" s="171"/>
      <c r="B36" s="168" t="s">
        <v>93</v>
      </c>
      <c r="C36" s="172" t="s">
        <v>129</v>
      </c>
      <c r="D36" s="168" t="s">
        <v>130</v>
      </c>
      <c r="E36" s="168" t="s">
        <v>128</v>
      </c>
      <c r="F36" s="169">
        <v>134.54300000000001</v>
      </c>
      <c r="G36" s="170"/>
      <c r="H36" s="170"/>
      <c r="I36" s="170">
        <f t="shared" si="5"/>
        <v>0</v>
      </c>
      <c r="J36" s="168">
        <f t="shared" si="6"/>
        <v>1109.98</v>
      </c>
      <c r="K36" s="1">
        <f t="shared" si="7"/>
        <v>0</v>
      </c>
      <c r="L36" s="1">
        <f t="shared" si="8"/>
        <v>0</v>
      </c>
      <c r="M36" s="1"/>
      <c r="N36" s="1">
        <v>8.25</v>
      </c>
      <c r="O36" s="1"/>
      <c r="P36" s="167">
        <f>ROUND(F36*(R36),3)</f>
        <v>0.14099999999999999</v>
      </c>
      <c r="Q36" s="173"/>
      <c r="R36" s="173">
        <v>1.0499999999999999E-3</v>
      </c>
      <c r="S36" s="167"/>
      <c r="Z36">
        <v>0</v>
      </c>
    </row>
    <row r="37" spans="1:26" ht="24.95" customHeight="1" x14ac:dyDescent="0.25">
      <c r="A37" s="171"/>
      <c r="B37" s="168" t="s">
        <v>93</v>
      </c>
      <c r="C37" s="172" t="s">
        <v>131</v>
      </c>
      <c r="D37" s="168" t="s">
        <v>132</v>
      </c>
      <c r="E37" s="168" t="s">
        <v>128</v>
      </c>
      <c r="F37" s="169">
        <v>6.6449999999999996</v>
      </c>
      <c r="G37" s="170"/>
      <c r="H37" s="170"/>
      <c r="I37" s="170">
        <f t="shared" si="5"/>
        <v>0</v>
      </c>
      <c r="J37" s="168">
        <f t="shared" si="6"/>
        <v>68.180000000000007</v>
      </c>
      <c r="K37" s="1">
        <f t="shared" si="7"/>
        <v>0</v>
      </c>
      <c r="L37" s="1">
        <f t="shared" si="8"/>
        <v>0</v>
      </c>
      <c r="M37" s="1"/>
      <c r="N37" s="1">
        <v>10.26</v>
      </c>
      <c r="O37" s="1"/>
      <c r="P37" s="167">
        <f>ROUND(F37*(R37),3)</f>
        <v>8.0000000000000002E-3</v>
      </c>
      <c r="Q37" s="173"/>
      <c r="R37" s="173">
        <v>1.1444999999999999E-3</v>
      </c>
      <c r="S37" s="167"/>
      <c r="Z37">
        <v>0</v>
      </c>
    </row>
    <row r="38" spans="1:26" ht="24.95" customHeight="1" x14ac:dyDescent="0.25">
      <c r="A38" s="171"/>
      <c r="B38" s="168" t="s">
        <v>133</v>
      </c>
      <c r="C38" s="172" t="s">
        <v>134</v>
      </c>
      <c r="D38" s="168" t="s">
        <v>135</v>
      </c>
      <c r="E38" s="168" t="s">
        <v>96</v>
      </c>
      <c r="F38" s="169">
        <v>18.093</v>
      </c>
      <c r="G38" s="170"/>
      <c r="H38" s="170"/>
      <c r="I38" s="170">
        <f t="shared" si="5"/>
        <v>0</v>
      </c>
      <c r="J38" s="168">
        <f t="shared" si="6"/>
        <v>103.49</v>
      </c>
      <c r="K38" s="1">
        <f t="shared" si="7"/>
        <v>0</v>
      </c>
      <c r="L38" s="1">
        <f t="shared" si="8"/>
        <v>0</v>
      </c>
      <c r="M38" s="1"/>
      <c r="N38" s="1">
        <v>5.72</v>
      </c>
      <c r="O38" s="1"/>
      <c r="P38" s="167">
        <f>ROUND(F38*(R38),3)</f>
        <v>0.107</v>
      </c>
      <c r="Q38" s="173"/>
      <c r="R38" s="173">
        <v>5.9199999999999999E-3</v>
      </c>
      <c r="S38" s="167"/>
      <c r="Z38">
        <v>0</v>
      </c>
    </row>
    <row r="39" spans="1:26" ht="24.95" customHeight="1" x14ac:dyDescent="0.25">
      <c r="A39" s="171"/>
      <c r="B39" s="168" t="s">
        <v>133</v>
      </c>
      <c r="C39" s="172" t="s">
        <v>136</v>
      </c>
      <c r="D39" s="168" t="s">
        <v>137</v>
      </c>
      <c r="E39" s="168" t="s">
        <v>96</v>
      </c>
      <c r="F39" s="169">
        <v>1109.17417</v>
      </c>
      <c r="G39" s="170"/>
      <c r="H39" s="170"/>
      <c r="I39" s="170">
        <f t="shared" si="5"/>
        <v>0</v>
      </c>
      <c r="J39" s="168">
        <f t="shared" si="6"/>
        <v>2063.06</v>
      </c>
      <c r="K39" s="1">
        <f t="shared" si="7"/>
        <v>0</v>
      </c>
      <c r="L39" s="1">
        <f t="shared" si="8"/>
        <v>0</v>
      </c>
      <c r="M39" s="1"/>
      <c r="N39" s="1">
        <v>1.8599999999999999</v>
      </c>
      <c r="O39" s="1"/>
      <c r="P39" s="167"/>
      <c r="Q39" s="173"/>
      <c r="R39" s="173"/>
      <c r="S39" s="167"/>
      <c r="Z39">
        <v>0</v>
      </c>
    </row>
    <row r="40" spans="1:26" ht="24.95" customHeight="1" x14ac:dyDescent="0.25">
      <c r="A40" s="171"/>
      <c r="B40" s="168" t="s">
        <v>133</v>
      </c>
      <c r="C40" s="172" t="s">
        <v>138</v>
      </c>
      <c r="D40" s="168" t="s">
        <v>139</v>
      </c>
      <c r="E40" s="168" t="s">
        <v>96</v>
      </c>
      <c r="F40" s="169">
        <v>1109.174</v>
      </c>
      <c r="G40" s="170"/>
      <c r="H40" s="170"/>
      <c r="I40" s="170">
        <f t="shared" si="5"/>
        <v>0</v>
      </c>
      <c r="J40" s="168">
        <f t="shared" si="6"/>
        <v>1486.29</v>
      </c>
      <c r="K40" s="1">
        <f t="shared" si="7"/>
        <v>0</v>
      </c>
      <c r="L40" s="1">
        <f t="shared" si="8"/>
        <v>0</v>
      </c>
      <c r="M40" s="1"/>
      <c r="N40" s="1">
        <v>1.34</v>
      </c>
      <c r="O40" s="1"/>
      <c r="P40" s="167">
        <f>ROUND(F40*(R40),3)</f>
        <v>0.68799999999999994</v>
      </c>
      <c r="Q40" s="173"/>
      <c r="R40" s="173">
        <v>6.2E-4</v>
      </c>
      <c r="S40" s="167"/>
      <c r="Z40">
        <v>0</v>
      </c>
    </row>
    <row r="41" spans="1:26" ht="24.95" customHeight="1" x14ac:dyDescent="0.25">
      <c r="A41" s="171"/>
      <c r="B41" s="168" t="s">
        <v>140</v>
      </c>
      <c r="C41" s="172" t="s">
        <v>141</v>
      </c>
      <c r="D41" s="168" t="s">
        <v>142</v>
      </c>
      <c r="E41" s="168" t="s">
        <v>96</v>
      </c>
      <c r="F41" s="169">
        <v>1109.174</v>
      </c>
      <c r="G41" s="170"/>
      <c r="H41" s="170"/>
      <c r="I41" s="170">
        <f t="shared" si="5"/>
        <v>0</v>
      </c>
      <c r="J41" s="168">
        <f t="shared" si="6"/>
        <v>1297.73</v>
      </c>
      <c r="K41" s="1">
        <f t="shared" si="7"/>
        <v>0</v>
      </c>
      <c r="L41" s="1">
        <f t="shared" si="8"/>
        <v>0</v>
      </c>
      <c r="M41" s="1"/>
      <c r="N41" s="1">
        <v>1.17</v>
      </c>
      <c r="O41" s="1"/>
      <c r="P41" s="167"/>
      <c r="Q41" s="173"/>
      <c r="R41" s="173"/>
      <c r="S41" s="167"/>
      <c r="Z41">
        <v>0</v>
      </c>
    </row>
    <row r="42" spans="1:26" x14ac:dyDescent="0.25">
      <c r="A42" s="156"/>
      <c r="B42" s="156"/>
      <c r="C42" s="156"/>
      <c r="D42" s="156" t="s">
        <v>72</v>
      </c>
      <c r="E42" s="156"/>
      <c r="F42" s="167"/>
      <c r="G42" s="159">
        <f>ROUND((SUM(L34:L41))/1,2)</f>
        <v>0</v>
      </c>
      <c r="H42" s="159">
        <f>ROUND((SUM(M34:M41))/1,2)</f>
        <v>0</v>
      </c>
      <c r="I42" s="159">
        <f>ROUND((SUM(I34:I41))/1,2)</f>
        <v>0</v>
      </c>
      <c r="J42" s="156"/>
      <c r="K42" s="156"/>
      <c r="L42" s="156">
        <f>ROUND((SUM(L34:L41))/1,2)</f>
        <v>0</v>
      </c>
      <c r="M42" s="156">
        <f>ROUND((SUM(M34:M41))/1,2)</f>
        <v>0</v>
      </c>
      <c r="N42" s="156"/>
      <c r="O42" s="156"/>
      <c r="P42" s="174">
        <f>ROUND((SUM(P34:P41))/1,2)</f>
        <v>1.1299999999999999</v>
      </c>
      <c r="Q42" s="153"/>
      <c r="R42" s="153"/>
      <c r="S42" s="174">
        <f>ROUND((SUM(S34:S41))/1,2)</f>
        <v>0</v>
      </c>
      <c r="T42" s="153"/>
      <c r="U42" s="153"/>
      <c r="V42" s="153"/>
      <c r="W42" s="153"/>
      <c r="X42" s="153"/>
      <c r="Y42" s="153"/>
      <c r="Z42" s="153"/>
    </row>
    <row r="43" spans="1:26" x14ac:dyDescent="0.25">
      <c r="A43" s="1"/>
      <c r="B43" s="1"/>
      <c r="C43" s="1"/>
      <c r="D43" s="1"/>
      <c r="E43" s="1"/>
      <c r="F43" s="163"/>
      <c r="G43" s="149"/>
      <c r="H43" s="149"/>
      <c r="I43" s="149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56"/>
      <c r="B44" s="156"/>
      <c r="C44" s="156"/>
      <c r="D44" s="156" t="s">
        <v>73</v>
      </c>
      <c r="E44" s="156"/>
      <c r="F44" s="167"/>
      <c r="G44" s="157"/>
      <c r="H44" s="157"/>
      <c r="I44" s="157"/>
      <c r="J44" s="156"/>
      <c r="K44" s="156"/>
      <c r="L44" s="156"/>
      <c r="M44" s="156"/>
      <c r="N44" s="156"/>
      <c r="O44" s="156"/>
      <c r="P44" s="156"/>
      <c r="Q44" s="153"/>
      <c r="R44" s="153"/>
      <c r="S44" s="156"/>
      <c r="T44" s="153"/>
      <c r="U44" s="153"/>
      <c r="V44" s="153"/>
      <c r="W44" s="153"/>
      <c r="X44" s="153"/>
      <c r="Y44" s="153"/>
      <c r="Z44" s="153"/>
    </row>
    <row r="45" spans="1:26" ht="24.95" customHeight="1" x14ac:dyDescent="0.25">
      <c r="A45" s="171"/>
      <c r="B45" s="168" t="s">
        <v>115</v>
      </c>
      <c r="C45" s="172" t="s">
        <v>143</v>
      </c>
      <c r="D45" s="168" t="s">
        <v>144</v>
      </c>
      <c r="E45" s="168" t="s">
        <v>145</v>
      </c>
      <c r="F45" s="169">
        <v>46.186839101140002</v>
      </c>
      <c r="G45" s="170"/>
      <c r="H45" s="170"/>
      <c r="I45" s="170">
        <f>ROUND(F45*(G45+H45),2)</f>
        <v>0</v>
      </c>
      <c r="J45" s="168">
        <f>ROUND(F45*(N45),2)</f>
        <v>881.71</v>
      </c>
      <c r="K45" s="1">
        <f>ROUND(F45*(O45),2)</f>
        <v>0</v>
      </c>
      <c r="L45" s="1">
        <f>ROUND(F45*(G45),2)</f>
        <v>0</v>
      </c>
      <c r="M45" s="1"/>
      <c r="N45" s="1">
        <v>19.09</v>
      </c>
      <c r="O45" s="1"/>
      <c r="P45" s="167"/>
      <c r="Q45" s="173"/>
      <c r="R45" s="173"/>
      <c r="S45" s="167"/>
      <c r="Z45">
        <v>0</v>
      </c>
    </row>
    <row r="46" spans="1:26" x14ac:dyDescent="0.25">
      <c r="A46" s="156"/>
      <c r="B46" s="156"/>
      <c r="C46" s="156"/>
      <c r="D46" s="156" t="s">
        <v>73</v>
      </c>
      <c r="E46" s="156"/>
      <c r="F46" s="167"/>
      <c r="G46" s="159">
        <f>ROUND((SUM(L44:L45))/1,2)</f>
        <v>0</v>
      </c>
      <c r="H46" s="159">
        <f>ROUND((SUM(M44:M45))/1,2)</f>
        <v>0</v>
      </c>
      <c r="I46" s="159">
        <f>ROUND((SUM(I44:I45))/1,2)</f>
        <v>0</v>
      </c>
      <c r="J46" s="156"/>
      <c r="K46" s="156"/>
      <c r="L46" s="156">
        <f>ROUND((SUM(L44:L45))/1,2)</f>
        <v>0</v>
      </c>
      <c r="M46" s="156">
        <f>ROUND((SUM(M44:M45))/1,2)</f>
        <v>0</v>
      </c>
      <c r="N46" s="156"/>
      <c r="O46" s="156"/>
      <c r="P46" s="174">
        <f>ROUND((SUM(P44:P45))/1,2)</f>
        <v>0</v>
      </c>
      <c r="Q46" s="153"/>
      <c r="R46" s="153"/>
      <c r="S46" s="174">
        <f>ROUND((SUM(S44:S45))/1,2)</f>
        <v>0</v>
      </c>
      <c r="T46" s="153"/>
      <c r="U46" s="153"/>
      <c r="V46" s="153"/>
      <c r="W46" s="153"/>
      <c r="X46" s="153"/>
      <c r="Y46" s="153"/>
      <c r="Z46" s="153"/>
    </row>
    <row r="47" spans="1:26" x14ac:dyDescent="0.25">
      <c r="A47" s="1"/>
      <c r="B47" s="1"/>
      <c r="C47" s="1"/>
      <c r="D47" s="1"/>
      <c r="E47" s="1"/>
      <c r="F47" s="163"/>
      <c r="G47" s="149"/>
      <c r="H47" s="149"/>
      <c r="I47" s="149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6"/>
      <c r="B48" s="156"/>
      <c r="C48" s="156"/>
      <c r="D48" s="2" t="s">
        <v>69</v>
      </c>
      <c r="E48" s="156"/>
      <c r="F48" s="167"/>
      <c r="G48" s="159">
        <f>ROUND((SUM(L9:L47))/2,2)</f>
        <v>0</v>
      </c>
      <c r="H48" s="159">
        <f>ROUND((SUM(M9:M47))/2,2)</f>
        <v>0</v>
      </c>
      <c r="I48" s="159">
        <f>ROUND((SUM(I9:I47))/2,2)</f>
        <v>0</v>
      </c>
      <c r="J48" s="157"/>
      <c r="K48" s="156"/>
      <c r="L48" s="157">
        <f>ROUND((SUM(L9:L47))/2,2)</f>
        <v>0</v>
      </c>
      <c r="M48" s="157">
        <f>ROUND((SUM(M9:M47))/2,2)</f>
        <v>0</v>
      </c>
      <c r="N48" s="156"/>
      <c r="O48" s="156"/>
      <c r="P48" s="174">
        <f>ROUND((SUM(P9:P47))/2,2)</f>
        <v>46.18</v>
      </c>
      <c r="S48" s="174">
        <f>ROUND((SUM(S9:S47))/2,2)</f>
        <v>0</v>
      </c>
    </row>
    <row r="49" spans="1:26" x14ac:dyDescent="0.25">
      <c r="A49" s="1"/>
      <c r="B49" s="1"/>
      <c r="C49" s="1"/>
      <c r="D49" s="1"/>
      <c r="E49" s="1"/>
      <c r="F49" s="163"/>
      <c r="G49" s="149"/>
      <c r="H49" s="149"/>
      <c r="I49" s="149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56"/>
      <c r="B50" s="156"/>
      <c r="C50" s="156"/>
      <c r="D50" s="2" t="s">
        <v>74</v>
      </c>
      <c r="E50" s="156"/>
      <c r="F50" s="167"/>
      <c r="G50" s="157"/>
      <c r="H50" s="157"/>
      <c r="I50" s="157"/>
      <c r="J50" s="156"/>
      <c r="K50" s="156"/>
      <c r="L50" s="156"/>
      <c r="M50" s="156"/>
      <c r="N50" s="156"/>
      <c r="O50" s="156"/>
      <c r="P50" s="156"/>
      <c r="Q50" s="153"/>
      <c r="R50" s="153"/>
      <c r="S50" s="156"/>
      <c r="T50" s="153"/>
      <c r="U50" s="153"/>
      <c r="V50" s="153"/>
      <c r="W50" s="153"/>
      <c r="X50" s="153"/>
      <c r="Y50" s="153"/>
      <c r="Z50" s="153"/>
    </row>
    <row r="51" spans="1:26" x14ac:dyDescent="0.25">
      <c r="A51" s="156"/>
      <c r="B51" s="156"/>
      <c r="C51" s="156"/>
      <c r="D51" s="156" t="s">
        <v>75</v>
      </c>
      <c r="E51" s="156"/>
      <c r="F51" s="167"/>
      <c r="G51" s="157"/>
      <c r="H51" s="157"/>
      <c r="I51" s="157"/>
      <c r="J51" s="156"/>
      <c r="K51" s="156"/>
      <c r="L51" s="156"/>
      <c r="M51" s="156"/>
      <c r="N51" s="156"/>
      <c r="O51" s="156"/>
      <c r="P51" s="156"/>
      <c r="Q51" s="153"/>
      <c r="R51" s="153"/>
      <c r="S51" s="156"/>
      <c r="T51" s="153"/>
      <c r="U51" s="153"/>
      <c r="V51" s="153"/>
      <c r="W51" s="153"/>
      <c r="X51" s="153"/>
      <c r="Y51" s="153"/>
      <c r="Z51" s="153"/>
    </row>
    <row r="52" spans="1:26" ht="35.1" customHeight="1" x14ac:dyDescent="0.25">
      <c r="A52" s="171"/>
      <c r="B52" s="168" t="s">
        <v>146</v>
      </c>
      <c r="C52" s="172" t="s">
        <v>147</v>
      </c>
      <c r="D52" s="168" t="s">
        <v>148</v>
      </c>
      <c r="E52" s="168" t="s">
        <v>149</v>
      </c>
      <c r="F52" s="169">
        <v>7</v>
      </c>
      <c r="G52" s="170"/>
      <c r="H52" s="170"/>
      <c r="I52" s="170">
        <f>ROUND(F52*(G52+H52),2)</f>
        <v>0</v>
      </c>
      <c r="J52" s="168">
        <f>ROUND(F52*(N52),2)</f>
        <v>2108.75</v>
      </c>
      <c r="K52" s="1">
        <f>ROUND(F52*(O52),2)</f>
        <v>0</v>
      </c>
      <c r="L52" s="1">
        <f>ROUND(F52*(G52),2)</f>
        <v>0</v>
      </c>
      <c r="M52" s="1"/>
      <c r="N52" s="1">
        <v>301.25</v>
      </c>
      <c r="O52" s="1"/>
      <c r="P52" s="167"/>
      <c r="Q52" s="173"/>
      <c r="R52" s="173"/>
      <c r="S52" s="167"/>
      <c r="Z52">
        <v>0</v>
      </c>
    </row>
    <row r="53" spans="1:26" x14ac:dyDescent="0.25">
      <c r="A53" s="156"/>
      <c r="B53" s="156"/>
      <c r="C53" s="156"/>
      <c r="D53" s="156" t="s">
        <v>75</v>
      </c>
      <c r="E53" s="156"/>
      <c r="F53" s="167"/>
      <c r="G53" s="159">
        <f>ROUND((SUM(L51:L52))/1,2)</f>
        <v>0</v>
      </c>
      <c r="H53" s="159">
        <f>ROUND((SUM(M51:M52))/1,2)</f>
        <v>0</v>
      </c>
      <c r="I53" s="159">
        <f>ROUND((SUM(I51:I52))/1,2)</f>
        <v>0</v>
      </c>
      <c r="J53" s="156"/>
      <c r="K53" s="156"/>
      <c r="L53" s="156">
        <f>ROUND((SUM(L51:L52))/1,2)</f>
        <v>0</v>
      </c>
      <c r="M53" s="156">
        <f>ROUND((SUM(M51:M52))/1,2)</f>
        <v>0</v>
      </c>
      <c r="N53" s="156"/>
      <c r="O53" s="156"/>
      <c r="P53" s="174">
        <f>ROUND((SUM(P51:P52))/1,2)</f>
        <v>0</v>
      </c>
      <c r="Q53" s="153"/>
      <c r="R53" s="153"/>
      <c r="S53" s="174">
        <f>ROUND((SUM(S51:S52))/1,2)</f>
        <v>0</v>
      </c>
      <c r="T53" s="153"/>
      <c r="U53" s="153"/>
      <c r="V53" s="153"/>
      <c r="W53" s="153"/>
      <c r="X53" s="153"/>
      <c r="Y53" s="153"/>
      <c r="Z53" s="153"/>
    </row>
    <row r="54" spans="1:26" x14ac:dyDescent="0.25">
      <c r="A54" s="1"/>
      <c r="B54" s="1"/>
      <c r="C54" s="1"/>
      <c r="D54" s="1"/>
      <c r="E54" s="1"/>
      <c r="F54" s="163"/>
      <c r="G54" s="149"/>
      <c r="H54" s="149"/>
      <c r="I54" s="149"/>
      <c r="J54" s="1"/>
      <c r="K54" s="1"/>
      <c r="L54" s="1"/>
      <c r="M54" s="1"/>
      <c r="N54" s="1"/>
      <c r="O54" s="1"/>
      <c r="P54" s="1"/>
      <c r="S54" s="1"/>
    </row>
    <row r="55" spans="1:26" x14ac:dyDescent="0.25">
      <c r="A55" s="156"/>
      <c r="B55" s="156"/>
      <c r="C55" s="156"/>
      <c r="D55" s="156" t="s">
        <v>76</v>
      </c>
      <c r="E55" s="156"/>
      <c r="F55" s="167"/>
      <c r="G55" s="157"/>
      <c r="H55" s="157"/>
      <c r="I55" s="157"/>
      <c r="J55" s="156"/>
      <c r="K55" s="156"/>
      <c r="L55" s="156"/>
      <c r="M55" s="156"/>
      <c r="N55" s="156"/>
      <c r="O55" s="156"/>
      <c r="P55" s="156"/>
      <c r="Q55" s="153"/>
      <c r="R55" s="153"/>
      <c r="S55" s="156"/>
      <c r="T55" s="153"/>
      <c r="U55" s="153"/>
      <c r="V55" s="153"/>
      <c r="W55" s="153"/>
      <c r="X55" s="153"/>
      <c r="Y55" s="153"/>
      <c r="Z55" s="153"/>
    </row>
    <row r="56" spans="1:26" ht="24.95" customHeight="1" x14ac:dyDescent="0.25">
      <c r="A56" s="171"/>
      <c r="B56" s="168" t="s">
        <v>150</v>
      </c>
      <c r="C56" s="172" t="s">
        <v>151</v>
      </c>
      <c r="D56" s="168" t="s">
        <v>152</v>
      </c>
      <c r="E56" s="168" t="s">
        <v>96</v>
      </c>
      <c r="F56" s="169">
        <v>24.155000000000001</v>
      </c>
      <c r="G56" s="170"/>
      <c r="H56" s="170"/>
      <c r="I56" s="170">
        <f t="shared" ref="I56:I62" si="9">ROUND(F56*(G56+H56),2)</f>
        <v>0</v>
      </c>
      <c r="J56" s="168">
        <f t="shared" ref="J56:J62" si="10">ROUND(F56*(N56),2)</f>
        <v>446.87</v>
      </c>
      <c r="K56" s="1">
        <f t="shared" ref="K56:K62" si="11">ROUND(F56*(O56),2)</f>
        <v>0</v>
      </c>
      <c r="L56" s="1">
        <f t="shared" ref="L56:L61" si="12">ROUND(F56*(G56),2)</f>
        <v>0</v>
      </c>
      <c r="M56" s="1"/>
      <c r="N56" s="1">
        <v>18.5</v>
      </c>
      <c r="O56" s="1"/>
      <c r="P56" s="167">
        <f>ROUND(F56*(R56),3)</f>
        <v>0.32700000000000001</v>
      </c>
      <c r="Q56" s="173"/>
      <c r="R56" s="173">
        <v>1.355E-2</v>
      </c>
      <c r="S56" s="167"/>
      <c r="Z56">
        <v>0</v>
      </c>
    </row>
    <row r="57" spans="1:26" ht="24.95" customHeight="1" x14ac:dyDescent="0.25">
      <c r="A57" s="171"/>
      <c r="B57" s="168" t="s">
        <v>150</v>
      </c>
      <c r="C57" s="172" t="s">
        <v>153</v>
      </c>
      <c r="D57" s="168" t="s">
        <v>154</v>
      </c>
      <c r="E57" s="168" t="s">
        <v>96</v>
      </c>
      <c r="F57" s="169">
        <v>39.299700000000001</v>
      </c>
      <c r="G57" s="170"/>
      <c r="H57" s="170"/>
      <c r="I57" s="170">
        <f t="shared" si="9"/>
        <v>0</v>
      </c>
      <c r="J57" s="168">
        <f t="shared" si="10"/>
        <v>24.37</v>
      </c>
      <c r="K57" s="1">
        <f t="shared" si="11"/>
        <v>0</v>
      </c>
      <c r="L57" s="1">
        <f t="shared" si="12"/>
        <v>0</v>
      </c>
      <c r="M57" s="1"/>
      <c r="N57" s="1">
        <v>0.62</v>
      </c>
      <c r="O57" s="1"/>
      <c r="P57" s="167">
        <f>ROUND(F57*(R57),3)</f>
        <v>8.9999999999999993E-3</v>
      </c>
      <c r="Q57" s="173"/>
      <c r="R57" s="173">
        <v>2.4000000000000001E-4</v>
      </c>
      <c r="S57" s="167"/>
      <c r="Z57">
        <v>0</v>
      </c>
    </row>
    <row r="58" spans="1:26" ht="24.95" customHeight="1" x14ac:dyDescent="0.25">
      <c r="A58" s="171"/>
      <c r="B58" s="168" t="s">
        <v>150</v>
      </c>
      <c r="C58" s="172" t="s">
        <v>155</v>
      </c>
      <c r="D58" s="168" t="s">
        <v>156</v>
      </c>
      <c r="E58" s="168" t="s">
        <v>145</v>
      </c>
      <c r="F58" s="169">
        <v>0.49818664800000001</v>
      </c>
      <c r="G58" s="170"/>
      <c r="H58" s="170"/>
      <c r="I58" s="170">
        <f t="shared" si="9"/>
        <v>0</v>
      </c>
      <c r="J58" s="168">
        <f t="shared" si="10"/>
        <v>21.99</v>
      </c>
      <c r="K58" s="1">
        <f t="shared" si="11"/>
        <v>0</v>
      </c>
      <c r="L58" s="1">
        <f t="shared" si="12"/>
        <v>0</v>
      </c>
      <c r="M58" s="1"/>
      <c r="N58" s="1">
        <v>44.14</v>
      </c>
      <c r="O58" s="1"/>
      <c r="P58" s="167"/>
      <c r="Q58" s="173"/>
      <c r="R58" s="173"/>
      <c r="S58" s="167"/>
      <c r="Z58">
        <v>0</v>
      </c>
    </row>
    <row r="59" spans="1:26" ht="24.95" customHeight="1" x14ac:dyDescent="0.25">
      <c r="A59" s="171"/>
      <c r="B59" s="168" t="s">
        <v>150</v>
      </c>
      <c r="C59" s="172" t="s">
        <v>157</v>
      </c>
      <c r="D59" s="168" t="s">
        <v>158</v>
      </c>
      <c r="E59" s="168" t="s">
        <v>96</v>
      </c>
      <c r="F59" s="169">
        <v>11.571999999999999</v>
      </c>
      <c r="G59" s="170"/>
      <c r="H59" s="170"/>
      <c r="I59" s="170">
        <f t="shared" si="9"/>
        <v>0</v>
      </c>
      <c r="J59" s="168">
        <f t="shared" si="10"/>
        <v>178.56</v>
      </c>
      <c r="K59" s="1">
        <f t="shared" si="11"/>
        <v>0</v>
      </c>
      <c r="L59" s="1">
        <f t="shared" si="12"/>
        <v>0</v>
      </c>
      <c r="M59" s="1"/>
      <c r="N59" s="1">
        <v>15.43</v>
      </c>
      <c r="O59" s="1"/>
      <c r="P59" s="167">
        <f>ROUND(F59*(R59),3)</f>
        <v>0.157</v>
      </c>
      <c r="Q59" s="173"/>
      <c r="R59" s="173">
        <v>1.3610000000000001E-2</v>
      </c>
      <c r="S59" s="167"/>
      <c r="Z59">
        <v>0</v>
      </c>
    </row>
    <row r="60" spans="1:26" ht="24.95" customHeight="1" x14ac:dyDescent="0.25">
      <c r="A60" s="171"/>
      <c r="B60" s="168" t="s">
        <v>150</v>
      </c>
      <c r="C60" s="172" t="s">
        <v>159</v>
      </c>
      <c r="D60" s="168" t="s">
        <v>160</v>
      </c>
      <c r="E60" s="168" t="s">
        <v>128</v>
      </c>
      <c r="F60" s="169">
        <v>78</v>
      </c>
      <c r="G60" s="170"/>
      <c r="H60" s="170"/>
      <c r="I60" s="170">
        <f t="shared" si="9"/>
        <v>0</v>
      </c>
      <c r="J60" s="168">
        <f t="shared" si="10"/>
        <v>255.06</v>
      </c>
      <c r="K60" s="1">
        <f t="shared" si="11"/>
        <v>0</v>
      </c>
      <c r="L60" s="1">
        <f t="shared" si="12"/>
        <v>0</v>
      </c>
      <c r="M60" s="1"/>
      <c r="N60" s="1">
        <v>3.27</v>
      </c>
      <c r="O60" s="1"/>
      <c r="P60" s="167">
        <f>ROUND(F60*(R60),3)</f>
        <v>2E-3</v>
      </c>
      <c r="Q60" s="173"/>
      <c r="R60" s="173">
        <v>3.0000000000000001E-5</v>
      </c>
      <c r="S60" s="167"/>
      <c r="Z60">
        <v>0</v>
      </c>
    </row>
    <row r="61" spans="1:26" ht="24.95" customHeight="1" x14ac:dyDescent="0.25">
      <c r="A61" s="171"/>
      <c r="B61" s="168" t="s">
        <v>150</v>
      </c>
      <c r="C61" s="172" t="s">
        <v>161</v>
      </c>
      <c r="D61" s="168" t="s">
        <v>162</v>
      </c>
      <c r="E61" s="168" t="s">
        <v>90</v>
      </c>
      <c r="F61" s="169">
        <v>0.54900000000000004</v>
      </c>
      <c r="G61" s="170"/>
      <c r="H61" s="170"/>
      <c r="I61" s="170">
        <f t="shared" si="9"/>
        <v>0</v>
      </c>
      <c r="J61" s="168">
        <f t="shared" si="10"/>
        <v>1.59</v>
      </c>
      <c r="K61" s="1">
        <f t="shared" si="11"/>
        <v>0</v>
      </c>
      <c r="L61" s="1">
        <f t="shared" si="12"/>
        <v>0</v>
      </c>
      <c r="M61" s="1"/>
      <c r="N61" s="1">
        <v>2.89</v>
      </c>
      <c r="O61" s="1"/>
      <c r="P61" s="167">
        <f>ROUND(F61*(R61),3)</f>
        <v>2E-3</v>
      </c>
      <c r="Q61" s="173"/>
      <c r="R61" s="173">
        <v>2.9499999999999999E-3</v>
      </c>
      <c r="S61" s="167"/>
      <c r="Z61">
        <v>0</v>
      </c>
    </row>
    <row r="62" spans="1:26" ht="24.95" customHeight="1" x14ac:dyDescent="0.25">
      <c r="A62" s="171"/>
      <c r="B62" s="168" t="s">
        <v>163</v>
      </c>
      <c r="C62" s="172" t="s">
        <v>164</v>
      </c>
      <c r="D62" s="168" t="s">
        <v>165</v>
      </c>
      <c r="E62" s="168" t="s">
        <v>90</v>
      </c>
      <c r="F62" s="169">
        <v>0.54912000000000005</v>
      </c>
      <c r="G62" s="170"/>
      <c r="H62" s="170"/>
      <c r="I62" s="170">
        <f t="shared" si="9"/>
        <v>0</v>
      </c>
      <c r="J62" s="168">
        <f t="shared" si="10"/>
        <v>122.72</v>
      </c>
      <c r="K62" s="1">
        <f t="shared" si="11"/>
        <v>0</v>
      </c>
      <c r="L62" s="1"/>
      <c r="M62" s="1">
        <f>ROUND(F62*(H62),2)</f>
        <v>0</v>
      </c>
      <c r="N62" s="1">
        <v>223.48</v>
      </c>
      <c r="O62" s="1"/>
      <c r="P62" s="167"/>
      <c r="Q62" s="173"/>
      <c r="R62" s="173"/>
      <c r="S62" s="167"/>
      <c r="Z62">
        <v>0</v>
      </c>
    </row>
    <row r="63" spans="1:26" x14ac:dyDescent="0.25">
      <c r="A63" s="156"/>
      <c r="B63" s="156"/>
      <c r="C63" s="156"/>
      <c r="D63" s="156" t="s">
        <v>76</v>
      </c>
      <c r="E63" s="156"/>
      <c r="F63" s="167"/>
      <c r="G63" s="159">
        <f>ROUND((SUM(L55:L62))/1,2)</f>
        <v>0</v>
      </c>
      <c r="H63" s="159">
        <f>ROUND((SUM(M55:M62))/1,2)</f>
        <v>0</v>
      </c>
      <c r="I63" s="159">
        <f>ROUND((SUM(I55:I62))/1,2)</f>
        <v>0</v>
      </c>
      <c r="J63" s="156"/>
      <c r="K63" s="156"/>
      <c r="L63" s="156">
        <f>ROUND((SUM(L55:L62))/1,2)</f>
        <v>0</v>
      </c>
      <c r="M63" s="156">
        <f>ROUND((SUM(M55:M62))/1,2)</f>
        <v>0</v>
      </c>
      <c r="N63" s="156"/>
      <c r="O63" s="156"/>
      <c r="P63" s="174">
        <f>ROUND((SUM(P55:P62))/1,2)</f>
        <v>0.5</v>
      </c>
      <c r="S63" s="167">
        <f>ROUND((SUM(S55:S62))/1,2)</f>
        <v>0</v>
      </c>
    </row>
    <row r="64" spans="1:26" x14ac:dyDescent="0.25">
      <c r="A64" s="1"/>
      <c r="B64" s="1"/>
      <c r="C64" s="1"/>
      <c r="D64" s="1"/>
      <c r="E64" s="1"/>
      <c r="F64" s="163"/>
      <c r="G64" s="149"/>
      <c r="H64" s="149"/>
      <c r="I64" s="149"/>
      <c r="J64" s="1"/>
      <c r="K64" s="1"/>
      <c r="L64" s="1"/>
      <c r="M64" s="1"/>
      <c r="N64" s="1"/>
      <c r="O64" s="1"/>
      <c r="P64" s="1"/>
      <c r="S64" s="1"/>
    </row>
    <row r="65" spans="1:26" x14ac:dyDescent="0.25">
      <c r="A65" s="156"/>
      <c r="B65" s="156"/>
      <c r="C65" s="156"/>
      <c r="D65" s="2" t="s">
        <v>74</v>
      </c>
      <c r="E65" s="156"/>
      <c r="F65" s="167"/>
      <c r="G65" s="159">
        <f>ROUND((SUM(L50:L64))/2,2)</f>
        <v>0</v>
      </c>
      <c r="H65" s="159">
        <f>ROUND((SUM(M50:M64))/2,2)</f>
        <v>0</v>
      </c>
      <c r="I65" s="159">
        <f>ROUND((SUM(I50:I64))/2,2)</f>
        <v>0</v>
      </c>
      <c r="J65" s="156"/>
      <c r="K65" s="156"/>
      <c r="L65" s="156">
        <f>ROUND((SUM(L50:L64))/2,2)</f>
        <v>0</v>
      </c>
      <c r="M65" s="156">
        <f>ROUND((SUM(M50:M64))/2,2)</f>
        <v>0</v>
      </c>
      <c r="N65" s="156"/>
      <c r="O65" s="156"/>
      <c r="P65" s="174">
        <f>ROUND((SUM(P50:P64))/2,2)</f>
        <v>0.5</v>
      </c>
      <c r="S65" s="174">
        <f>ROUND((SUM(S50:S64))/2,2)</f>
        <v>0</v>
      </c>
    </row>
    <row r="66" spans="1:26" x14ac:dyDescent="0.25">
      <c r="A66" s="175"/>
      <c r="B66" s="175" t="s">
        <v>12</v>
      </c>
      <c r="C66" s="175"/>
      <c r="D66" s="175"/>
      <c r="E66" s="175"/>
      <c r="F66" s="176" t="s">
        <v>77</v>
      </c>
      <c r="G66" s="177">
        <f>ROUND((SUM(L9:L65))/3,2)</f>
        <v>0</v>
      </c>
      <c r="H66" s="177">
        <f>ROUND((SUM(M9:M65))/3,2)</f>
        <v>0</v>
      </c>
      <c r="I66" s="177">
        <f>ROUND((SUM(I9:I65))/3,2)</f>
        <v>0</v>
      </c>
      <c r="J66" s="175"/>
      <c r="K66" s="175">
        <f>ROUND((SUM(K9:K65)),2)</f>
        <v>0</v>
      </c>
      <c r="L66" s="175">
        <f>ROUND((SUM(L9:L65))/3,2)</f>
        <v>0</v>
      </c>
      <c r="M66" s="175">
        <f>ROUND((SUM(M9:M65))/3,2)</f>
        <v>0</v>
      </c>
      <c r="N66" s="175"/>
      <c r="O66" s="175"/>
      <c r="P66" s="192">
        <f>ROUND((SUM(P9:P65))/3,2)</f>
        <v>46.68</v>
      </c>
      <c r="Q66" s="153"/>
      <c r="R66" s="153"/>
      <c r="S66" s="192">
        <f>ROUND((SUM(S9:S65))/3,2)</f>
        <v>0</v>
      </c>
      <c r="Z66">
        <f>(SUM(Z9:Z65))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kultúrneho a spoločenského centra Dlhé Klčovo / Zateplenie stien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166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32</v>
      </c>
      <c r="C15" s="92" t="s">
        <v>6</v>
      </c>
      <c r="D15" s="92" t="s">
        <v>58</v>
      </c>
      <c r="E15" s="93" t="s">
        <v>59</v>
      </c>
      <c r="F15" s="105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4">
        <v>1</v>
      </c>
      <c r="C16" s="95" t="s">
        <v>33</v>
      </c>
      <c r="D16" s="96">
        <f>'Rekap 11587'!B15</f>
        <v>0</v>
      </c>
      <c r="E16" s="97">
        <f>'Rekap 11587'!C15</f>
        <v>0</v>
      </c>
      <c r="F16" s="106">
        <f>'Rekap 11587'!D15</f>
        <v>0</v>
      </c>
      <c r="G16" s="60">
        <v>6</v>
      </c>
      <c r="H16" s="115" t="s">
        <v>39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34</v>
      </c>
      <c r="D17" s="78">
        <f>'Rekap 11587'!B21</f>
        <v>0</v>
      </c>
      <c r="E17" s="76">
        <f>'Rekap 11587'!C21</f>
        <v>0</v>
      </c>
      <c r="F17" s="81">
        <f>'Rekap 11587'!D21</f>
        <v>0</v>
      </c>
      <c r="G17" s="61">
        <v>7</v>
      </c>
      <c r="H17" s="116" t="s">
        <v>40</v>
      </c>
      <c r="I17" s="129"/>
      <c r="J17" s="127">
        <f>'SO 11587'!Z112</f>
        <v>0</v>
      </c>
    </row>
    <row r="18" spans="1:26" ht="18" customHeight="1" x14ac:dyDescent="0.25">
      <c r="A18" s="11"/>
      <c r="B18" s="68">
        <v>3</v>
      </c>
      <c r="C18" s="72" t="s">
        <v>35</v>
      </c>
      <c r="D18" s="79"/>
      <c r="E18" s="77"/>
      <c r="F18" s="82"/>
      <c r="G18" s="61">
        <v>8</v>
      </c>
      <c r="H18" s="116" t="s">
        <v>41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36</v>
      </c>
      <c r="D20" s="80"/>
      <c r="E20" s="100"/>
      <c r="F20" s="107">
        <f>SUM(F16:F19)</f>
        <v>0</v>
      </c>
      <c r="G20" s="61">
        <v>10</v>
      </c>
      <c r="H20" s="116" t="s">
        <v>36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5"/>
      <c r="E21" s="19"/>
      <c r="F21" s="98"/>
      <c r="G21" s="65" t="s">
        <v>54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49</v>
      </c>
      <c r="D22" s="87"/>
      <c r="E22" s="89" t="s">
        <v>52</v>
      </c>
      <c r="F22" s="81">
        <f>((F16*U22*0)+(F17*V22*0)+(F18*W22*0))/100</f>
        <v>0</v>
      </c>
      <c r="G22" s="60">
        <v>16</v>
      </c>
      <c r="H22" s="115" t="s">
        <v>55</v>
      </c>
      <c r="I22" s="130" t="s">
        <v>52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9" t="s">
        <v>53</v>
      </c>
      <c r="F23" s="82">
        <f>((F16*U23*0)+(F17*V23*0)+(F18*W23*0))/100</f>
        <v>0</v>
      </c>
      <c r="G23" s="61">
        <v>17</v>
      </c>
      <c r="H23" s="116" t="s">
        <v>56</v>
      </c>
      <c r="I23" s="130" t="s">
        <v>52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9" t="s">
        <v>52</v>
      </c>
      <c r="F24" s="82">
        <f>((F16*U24*0)+(F17*V24*0)+(F18*W24*0))/100</f>
        <v>0</v>
      </c>
      <c r="G24" s="61">
        <v>18</v>
      </c>
      <c r="H24" s="116" t="s">
        <v>57</v>
      </c>
      <c r="I24" s="130" t="s">
        <v>53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36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63</v>
      </c>
      <c r="D27" s="136"/>
      <c r="E27" s="102"/>
      <c r="F27" s="30"/>
      <c r="G27" s="109" t="s">
        <v>42</v>
      </c>
      <c r="H27" s="104" t="s">
        <v>43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44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45</v>
      </c>
      <c r="I29" s="123">
        <f>J28-SUM('SO 11587'!K9:'SO 11587'!K111)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46</v>
      </c>
      <c r="I30" s="89">
        <f>SUM('SO 11587'!K9:'SO 11587'!K111)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36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47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61</v>
      </c>
      <c r="E33" s="15"/>
      <c r="F33" s="103"/>
      <c r="G33" s="111">
        <v>26</v>
      </c>
      <c r="H33" s="142" t="s">
        <v>62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RowHeight="15" x14ac:dyDescent="0.25"/>
  <cols>
    <col min="1" max="1" width="40.7109375" customWidth="1"/>
    <col min="2" max="4" width="12.7109375" customWidth="1"/>
    <col min="5" max="6" width="15.7109375" customWidth="1"/>
    <col min="10" max="26" width="0" hidden="1" customWidth="1"/>
  </cols>
  <sheetData>
    <row r="1" spans="1:26" x14ac:dyDescent="0.25">
      <c r="A1" s="145" t="s">
        <v>27</v>
      </c>
      <c r="B1" s="144"/>
      <c r="C1" s="144"/>
      <c r="D1" s="145" t="s">
        <v>24</v>
      </c>
      <c r="E1" s="144"/>
      <c r="F1" s="144"/>
      <c r="W1">
        <v>30.126000000000001</v>
      </c>
    </row>
    <row r="2" spans="1:26" x14ac:dyDescent="0.25">
      <c r="A2" s="145" t="s">
        <v>31</v>
      </c>
      <c r="B2" s="144"/>
      <c r="C2" s="144"/>
      <c r="D2" s="145" t="s">
        <v>22</v>
      </c>
      <c r="E2" s="144"/>
      <c r="F2" s="144"/>
    </row>
    <row r="3" spans="1:26" x14ac:dyDescent="0.25">
      <c r="A3" s="145" t="s">
        <v>30</v>
      </c>
      <c r="B3" s="144"/>
      <c r="C3" s="144"/>
      <c r="D3" s="145" t="s">
        <v>67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166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68</v>
      </c>
      <c r="B8" s="144"/>
      <c r="C8" s="144"/>
      <c r="D8" s="144"/>
      <c r="E8" s="144"/>
      <c r="F8" s="144"/>
    </row>
    <row r="9" spans="1:26" x14ac:dyDescent="0.25">
      <c r="A9" s="147" t="s">
        <v>64</v>
      </c>
      <c r="B9" s="147" t="s">
        <v>58</v>
      </c>
      <c r="C9" s="147" t="s">
        <v>59</v>
      </c>
      <c r="D9" s="147" t="s">
        <v>36</v>
      </c>
      <c r="E9" s="147" t="s">
        <v>65</v>
      </c>
      <c r="F9" s="147" t="s">
        <v>66</v>
      </c>
    </row>
    <row r="10" spans="1:26" x14ac:dyDescent="0.25">
      <c r="A10" s="154" t="s">
        <v>69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167</v>
      </c>
      <c r="B11" s="157">
        <f>'SO 11587'!L13</f>
        <v>0</v>
      </c>
      <c r="C11" s="157">
        <f>'SO 11587'!M13</f>
        <v>0</v>
      </c>
      <c r="D11" s="157">
        <f>'SO 11587'!I13</f>
        <v>0</v>
      </c>
      <c r="E11" s="158">
        <f>'SO 11587'!P13</f>
        <v>0.92</v>
      </c>
      <c r="F11" s="158">
        <f>'SO 11587'!S13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71</v>
      </c>
      <c r="B12" s="157">
        <f>'SO 11587'!L22</f>
        <v>0</v>
      </c>
      <c r="C12" s="157">
        <f>'SO 11587'!M22</f>
        <v>0</v>
      </c>
      <c r="D12" s="157">
        <f>'SO 11587'!I22</f>
        <v>0</v>
      </c>
      <c r="E12" s="158">
        <f>'SO 11587'!P22</f>
        <v>13</v>
      </c>
      <c r="F12" s="158">
        <f>'SO 11587'!S22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72</v>
      </c>
      <c r="B13" s="157">
        <f>'SO 11587'!L45</f>
        <v>0</v>
      </c>
      <c r="C13" s="157">
        <f>'SO 11587'!M45</f>
        <v>0</v>
      </c>
      <c r="D13" s="157">
        <f>'SO 11587'!I45</f>
        <v>0</v>
      </c>
      <c r="E13" s="158">
        <f>'SO 11587'!P45</f>
        <v>0.53</v>
      </c>
      <c r="F13" s="158">
        <f>'SO 11587'!S45</f>
        <v>14.13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73</v>
      </c>
      <c r="B14" s="157">
        <f>'SO 11587'!L49</f>
        <v>0</v>
      </c>
      <c r="C14" s="157">
        <f>'SO 11587'!M49</f>
        <v>0</v>
      </c>
      <c r="D14" s="157">
        <f>'SO 11587'!I49</f>
        <v>0</v>
      </c>
      <c r="E14" s="158">
        <f>'SO 11587'!P49</f>
        <v>0</v>
      </c>
      <c r="F14" s="158">
        <f>'SO 11587'!S49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2" t="s">
        <v>69</v>
      </c>
      <c r="B15" s="159">
        <f>'SO 11587'!L51</f>
        <v>0</v>
      </c>
      <c r="C15" s="159">
        <f>'SO 11587'!M51</f>
        <v>0</v>
      </c>
      <c r="D15" s="159">
        <f>'SO 11587'!I51</f>
        <v>0</v>
      </c>
      <c r="E15" s="160">
        <f>'SO 11587'!P51</f>
        <v>14.45</v>
      </c>
      <c r="F15" s="160">
        <f>'SO 11587'!S51</f>
        <v>14.13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"/>
      <c r="B16" s="149"/>
      <c r="C16" s="149"/>
      <c r="D16" s="149"/>
      <c r="E16" s="148"/>
      <c r="F16" s="148"/>
    </row>
    <row r="17" spans="1:26" x14ac:dyDescent="0.25">
      <c r="A17" s="2" t="s">
        <v>74</v>
      </c>
      <c r="B17" s="159"/>
      <c r="C17" s="157"/>
      <c r="D17" s="157"/>
      <c r="E17" s="158"/>
      <c r="F17" s="158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56" t="s">
        <v>168</v>
      </c>
      <c r="B18" s="157">
        <f>'SO 11587'!L58</f>
        <v>0</v>
      </c>
      <c r="C18" s="157">
        <f>'SO 11587'!M58</f>
        <v>0</v>
      </c>
      <c r="D18" s="157">
        <f>'SO 11587'!I58</f>
        <v>0</v>
      </c>
      <c r="E18" s="158">
        <f>'SO 11587'!P58</f>
        <v>0.13</v>
      </c>
      <c r="F18" s="158">
        <f>'SO 11587'!S58</f>
        <v>0.14000000000000001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169</v>
      </c>
      <c r="B19" s="157">
        <f>'SO 11587'!L105</f>
        <v>0</v>
      </c>
      <c r="C19" s="157">
        <f>'SO 11587'!M105</f>
        <v>0</v>
      </c>
      <c r="D19" s="157">
        <f>'SO 11587'!I105</f>
        <v>0</v>
      </c>
      <c r="E19" s="158">
        <f>'SO 11587'!P105</f>
        <v>3.36</v>
      </c>
      <c r="F19" s="158">
        <f>'SO 11587'!S105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156" t="s">
        <v>170</v>
      </c>
      <c r="B20" s="157">
        <f>'SO 11587'!L109</f>
        <v>0</v>
      </c>
      <c r="C20" s="157">
        <f>'SO 11587'!M109</f>
        <v>0</v>
      </c>
      <c r="D20" s="157">
        <f>'SO 11587'!I109</f>
        <v>0</v>
      </c>
      <c r="E20" s="158">
        <f>'SO 11587'!P109</f>
        <v>0.05</v>
      </c>
      <c r="F20" s="158">
        <f>'SO 11587'!S109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2" t="s">
        <v>74</v>
      </c>
      <c r="B21" s="159">
        <f>'SO 11587'!L111</f>
        <v>0</v>
      </c>
      <c r="C21" s="159">
        <f>'SO 11587'!M111</f>
        <v>0</v>
      </c>
      <c r="D21" s="159">
        <f>'SO 11587'!I111</f>
        <v>0</v>
      </c>
      <c r="E21" s="160">
        <f>'SO 11587'!P111</f>
        <v>3.54</v>
      </c>
      <c r="F21" s="160">
        <f>'SO 11587'!S111</f>
        <v>0.14000000000000001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x14ac:dyDescent="0.25">
      <c r="A22" s="1"/>
      <c r="B22" s="149"/>
      <c r="C22" s="149"/>
      <c r="D22" s="149"/>
      <c r="E22" s="148"/>
      <c r="F22" s="148"/>
    </row>
    <row r="23" spans="1:26" x14ac:dyDescent="0.25">
      <c r="A23" s="2" t="s">
        <v>77</v>
      </c>
      <c r="B23" s="159">
        <f>'SO 11587'!L112</f>
        <v>0</v>
      </c>
      <c r="C23" s="159">
        <f>'SO 11587'!M112</f>
        <v>0</v>
      </c>
      <c r="D23" s="159">
        <f>'SO 11587'!I112</f>
        <v>0</v>
      </c>
      <c r="E23" s="160">
        <f>'SO 11587'!P112</f>
        <v>17.989999999999998</v>
      </c>
      <c r="F23" s="160">
        <f>'SO 11587'!S112</f>
        <v>14.27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49"/>
      <c r="C60" s="149"/>
      <c r="D60" s="149"/>
      <c r="E60" s="148"/>
      <c r="F60" s="148"/>
    </row>
    <row r="61" spans="1:6" x14ac:dyDescent="0.25">
      <c r="A61" s="1"/>
      <c r="B61" s="149"/>
      <c r="C61" s="149"/>
      <c r="D61" s="149"/>
      <c r="E61" s="148"/>
      <c r="F61" s="148"/>
    </row>
    <row r="62" spans="1:6" x14ac:dyDescent="0.25">
      <c r="A62" s="1"/>
      <c r="B62" s="149"/>
      <c r="C62" s="149"/>
      <c r="D62" s="149"/>
      <c r="E62" s="148"/>
      <c r="F62" s="148"/>
    </row>
    <row r="63" spans="1:6" x14ac:dyDescent="0.25">
      <c r="A63" s="1"/>
      <c r="B63" s="149"/>
      <c r="C63" s="149"/>
      <c r="D63" s="149"/>
      <c r="E63" s="148"/>
      <c r="F63" s="148"/>
    </row>
    <row r="64" spans="1:6" x14ac:dyDescent="0.25">
      <c r="A64" s="1"/>
      <c r="B64" s="149"/>
      <c r="C64" s="149"/>
      <c r="D64" s="149"/>
      <c r="E64" s="148"/>
      <c r="F64" s="148"/>
    </row>
    <row r="65" spans="1:6" x14ac:dyDescent="0.25">
      <c r="A65" s="1"/>
      <c r="B65" s="149"/>
      <c r="C65" s="149"/>
      <c r="D65" s="149"/>
      <c r="E65" s="148"/>
      <c r="F65" s="148"/>
    </row>
    <row r="66" spans="1:6" x14ac:dyDescent="0.25">
      <c r="A66" s="1"/>
      <c r="B66" s="149"/>
      <c r="C66" s="149"/>
      <c r="D66" s="149"/>
      <c r="E66" s="148"/>
      <c r="F66" s="148"/>
    </row>
    <row r="67" spans="1:6" x14ac:dyDescent="0.25">
      <c r="A67" s="1"/>
      <c r="B67" s="149"/>
      <c r="C67" s="149"/>
      <c r="D67" s="149"/>
      <c r="E67" s="148"/>
      <c r="F67" s="148"/>
    </row>
    <row r="68" spans="1:6" x14ac:dyDescent="0.25">
      <c r="A68" s="1"/>
      <c r="B68" s="149"/>
      <c r="C68" s="149"/>
      <c r="D68" s="149"/>
      <c r="E68" s="148"/>
      <c r="F68" s="148"/>
    </row>
    <row r="69" spans="1:6" x14ac:dyDescent="0.25">
      <c r="A69" s="1"/>
      <c r="B69" s="149"/>
      <c r="C69" s="149"/>
      <c r="D69" s="149"/>
      <c r="E69" s="148"/>
      <c r="F69" s="148"/>
    </row>
    <row r="70" spans="1:6" x14ac:dyDescent="0.25">
      <c r="A70" s="1"/>
      <c r="B70" s="149"/>
      <c r="C70" s="149"/>
      <c r="D70" s="149"/>
      <c r="E70" s="148"/>
      <c r="F70" s="148"/>
    </row>
    <row r="71" spans="1:6" x14ac:dyDescent="0.25">
      <c r="A71" s="1"/>
      <c r="B71" s="149"/>
      <c r="C71" s="149"/>
      <c r="D71" s="149"/>
      <c r="E71" s="148"/>
      <c r="F71" s="148"/>
    </row>
    <row r="72" spans="1:6" x14ac:dyDescent="0.25">
      <c r="A72" s="1"/>
      <c r="B72" s="149"/>
      <c r="C72" s="149"/>
      <c r="D72" s="149"/>
      <c r="E72" s="148"/>
      <c r="F72" s="148"/>
    </row>
    <row r="73" spans="1:6" x14ac:dyDescent="0.25">
      <c r="A73" s="1"/>
      <c r="B73" s="149"/>
      <c r="C73" s="149"/>
      <c r="D73" s="149"/>
      <c r="E73" s="148"/>
      <c r="F73" s="148"/>
    </row>
    <row r="74" spans="1:6" x14ac:dyDescent="0.25">
      <c r="A74" s="1"/>
      <c r="B74" s="149"/>
      <c r="C74" s="149"/>
      <c r="D74" s="149"/>
      <c r="E74" s="148"/>
      <c r="F74" s="148"/>
    </row>
    <row r="75" spans="1:6" x14ac:dyDescent="0.25">
      <c r="A75" s="1"/>
      <c r="B75" s="149"/>
      <c r="C75" s="149"/>
      <c r="D75" s="149"/>
      <c r="E75" s="148"/>
      <c r="F75" s="148"/>
    </row>
    <row r="76" spans="1:6" x14ac:dyDescent="0.25">
      <c r="A76" s="1"/>
      <c r="B76" s="149"/>
      <c r="C76" s="149"/>
      <c r="D76" s="149"/>
      <c r="E76" s="148"/>
      <c r="F76" s="148"/>
    </row>
    <row r="77" spans="1:6" x14ac:dyDescent="0.25">
      <c r="A77" s="1"/>
      <c r="B77" s="149"/>
      <c r="C77" s="149"/>
      <c r="D77" s="149"/>
      <c r="E77" s="148"/>
      <c r="F77" s="148"/>
    </row>
    <row r="78" spans="1:6" x14ac:dyDescent="0.25">
      <c r="A78" s="1"/>
      <c r="B78" s="149"/>
      <c r="C78" s="149"/>
      <c r="D78" s="149"/>
      <c r="E78" s="148"/>
      <c r="F78" s="148"/>
    </row>
    <row r="79" spans="1:6" x14ac:dyDescent="0.25">
      <c r="A79" s="1"/>
      <c r="B79" s="149"/>
      <c r="C79" s="149"/>
      <c r="D79" s="149"/>
      <c r="E79" s="148"/>
      <c r="F79" s="148"/>
    </row>
    <row r="80" spans="1:6" x14ac:dyDescent="0.25">
      <c r="A80" s="1"/>
      <c r="B80" s="149"/>
      <c r="C80" s="149"/>
      <c r="D80" s="149"/>
      <c r="E80" s="148"/>
      <c r="F80" s="148"/>
    </row>
    <row r="81" spans="1:6" x14ac:dyDescent="0.25">
      <c r="A81" s="1"/>
      <c r="B81" s="149"/>
      <c r="C81" s="149"/>
      <c r="D81" s="149"/>
      <c r="E81" s="148"/>
      <c r="F81" s="148"/>
    </row>
    <row r="82" spans="1:6" x14ac:dyDescent="0.25">
      <c r="A82" s="1"/>
      <c r="B82" s="149"/>
      <c r="C82" s="149"/>
      <c r="D82" s="149"/>
      <c r="E82" s="148"/>
      <c r="F82" s="148"/>
    </row>
    <row r="83" spans="1:6" x14ac:dyDescent="0.25">
      <c r="A83" s="1"/>
      <c r="B83" s="149"/>
      <c r="C83" s="149"/>
      <c r="D83" s="149"/>
      <c r="E83" s="148"/>
      <c r="F83" s="148"/>
    </row>
    <row r="84" spans="1:6" x14ac:dyDescent="0.25">
      <c r="A84" s="1"/>
      <c r="B84" s="149"/>
      <c r="C84" s="149"/>
      <c r="D84" s="149"/>
      <c r="E84" s="148"/>
      <c r="F84" s="148"/>
    </row>
    <row r="85" spans="1:6" x14ac:dyDescent="0.25">
      <c r="A85" s="1"/>
      <c r="B85" s="149"/>
      <c r="C85" s="149"/>
      <c r="D85" s="149"/>
      <c r="E85" s="148"/>
      <c r="F85" s="148"/>
    </row>
    <row r="86" spans="1:6" x14ac:dyDescent="0.25">
      <c r="A86" s="1"/>
      <c r="B86" s="149"/>
      <c r="C86" s="149"/>
      <c r="D86" s="149"/>
      <c r="E86" s="148"/>
      <c r="F86" s="148"/>
    </row>
    <row r="87" spans="1:6" x14ac:dyDescent="0.25">
      <c r="A87" s="1"/>
      <c r="B87" s="149"/>
      <c r="C87" s="149"/>
      <c r="D87" s="149"/>
      <c r="E87" s="148"/>
      <c r="F87" s="148"/>
    </row>
    <row r="88" spans="1:6" x14ac:dyDescent="0.25">
      <c r="A88" s="1"/>
      <c r="B88" s="149"/>
      <c r="C88" s="149"/>
      <c r="D88" s="149"/>
      <c r="E88" s="148"/>
      <c r="F88" s="148"/>
    </row>
    <row r="89" spans="1:6" x14ac:dyDescent="0.25">
      <c r="A89" s="1"/>
      <c r="B89" s="149"/>
      <c r="C89" s="149"/>
      <c r="D89" s="149"/>
      <c r="E89" s="148"/>
      <c r="F89" s="148"/>
    </row>
    <row r="90" spans="1:6" x14ac:dyDescent="0.25">
      <c r="A90" s="1"/>
      <c r="B90" s="149"/>
      <c r="C90" s="149"/>
      <c r="D90" s="149"/>
      <c r="E90" s="148"/>
      <c r="F90" s="148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"/>
  <sheetViews>
    <sheetView workbookViewId="0">
      <pane ySplit="8" topLeftCell="A101" activePane="bottomLeft" state="frozen"/>
      <selection pane="bottomLeft" activeCell="G109" sqref="G109"/>
    </sheetView>
  </sheetViews>
  <sheetFormatPr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9.7109375" customWidth="1"/>
    <col min="7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</cols>
  <sheetData>
    <row r="1" spans="1:26" x14ac:dyDescent="0.25">
      <c r="A1" s="3"/>
      <c r="B1" s="5" t="s">
        <v>27</v>
      </c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30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166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78</v>
      </c>
      <c r="B8" s="164" t="s">
        <v>79</v>
      </c>
      <c r="C8" s="164" t="s">
        <v>80</v>
      </c>
      <c r="D8" s="164" t="s">
        <v>81</v>
      </c>
      <c r="E8" s="164" t="s">
        <v>82</v>
      </c>
      <c r="F8" s="164" t="s">
        <v>83</v>
      </c>
      <c r="G8" s="164" t="s">
        <v>58</v>
      </c>
      <c r="H8" s="164" t="s">
        <v>59</v>
      </c>
      <c r="I8" s="164" t="s">
        <v>84</v>
      </c>
      <c r="J8" s="164"/>
      <c r="K8" s="164"/>
      <c r="L8" s="164"/>
      <c r="M8" s="164"/>
      <c r="N8" s="164"/>
      <c r="O8" s="164"/>
      <c r="P8" s="164" t="s">
        <v>85</v>
      </c>
      <c r="Q8" s="161"/>
      <c r="R8" s="161"/>
      <c r="S8" s="164" t="s">
        <v>86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69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167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115</v>
      </c>
      <c r="C11" s="172" t="s">
        <v>171</v>
      </c>
      <c r="D11" s="168" t="s">
        <v>172</v>
      </c>
      <c r="E11" s="168" t="s">
        <v>90</v>
      </c>
      <c r="F11" s="169">
        <v>0.9</v>
      </c>
      <c r="G11" s="170"/>
      <c r="H11" s="170"/>
      <c r="I11" s="170">
        <f>ROUND(F11*(G11+H11),2)</f>
        <v>0</v>
      </c>
      <c r="J11" s="168">
        <f>ROUND(F11*(N11),2)</f>
        <v>32.56</v>
      </c>
      <c r="K11" s="1">
        <f>ROUND(F11*(O11),2)</f>
        <v>0</v>
      </c>
      <c r="L11" s="1">
        <f>ROUND(F11*(G11),2)</f>
        <v>0</v>
      </c>
      <c r="M11" s="1"/>
      <c r="N11" s="1">
        <v>36.18</v>
      </c>
      <c r="O11" s="1"/>
      <c r="P11" s="167">
        <f>ROUND(F11*(R11),3)</f>
        <v>0.193</v>
      </c>
      <c r="Q11" s="173"/>
      <c r="R11" s="173">
        <v>0.21432000000000001</v>
      </c>
      <c r="S11" s="167"/>
      <c r="Z11">
        <v>0</v>
      </c>
    </row>
    <row r="12" spans="1:26" ht="24.95" customHeight="1" x14ac:dyDescent="0.25">
      <c r="A12" s="171"/>
      <c r="B12" s="168" t="s">
        <v>115</v>
      </c>
      <c r="C12" s="172" t="s">
        <v>173</v>
      </c>
      <c r="D12" s="168" t="s">
        <v>174</v>
      </c>
      <c r="E12" s="168" t="s">
        <v>96</v>
      </c>
      <c r="F12" s="169">
        <v>1.44</v>
      </c>
      <c r="G12" s="170"/>
      <c r="H12" s="170"/>
      <c r="I12" s="170">
        <f>ROUND(F12*(G12+H12),2)</f>
        <v>0</v>
      </c>
      <c r="J12" s="168">
        <f>ROUND(F12*(N12),2)</f>
        <v>90.3</v>
      </c>
      <c r="K12" s="1">
        <f>ROUND(F12*(O12),2)</f>
        <v>0</v>
      </c>
      <c r="L12" s="1">
        <f>ROUND(F12*(G12),2)</f>
        <v>0</v>
      </c>
      <c r="M12" s="1"/>
      <c r="N12" s="1">
        <v>62.71</v>
      </c>
      <c r="O12" s="1"/>
      <c r="P12" s="167">
        <f>ROUND(F12*(R12),3)</f>
        <v>0.72599999999999998</v>
      </c>
      <c r="Q12" s="173"/>
      <c r="R12" s="173">
        <v>0.50441000000000003</v>
      </c>
      <c r="S12" s="167"/>
      <c r="Z12">
        <v>0</v>
      </c>
    </row>
    <row r="13" spans="1:26" x14ac:dyDescent="0.25">
      <c r="A13" s="156"/>
      <c r="B13" s="156"/>
      <c r="C13" s="156"/>
      <c r="D13" s="156" t="s">
        <v>167</v>
      </c>
      <c r="E13" s="156"/>
      <c r="F13" s="167"/>
      <c r="G13" s="159">
        <f>ROUND((SUM(L10:L12))/1,2)</f>
        <v>0</v>
      </c>
      <c r="H13" s="159">
        <f>ROUND((SUM(M10:M12))/1,2)</f>
        <v>0</v>
      </c>
      <c r="I13" s="159">
        <f>ROUND((SUM(I10:I12))/1,2)</f>
        <v>0</v>
      </c>
      <c r="J13" s="156"/>
      <c r="K13" s="156"/>
      <c r="L13" s="156">
        <f>ROUND((SUM(L10:L12))/1,2)</f>
        <v>0</v>
      </c>
      <c r="M13" s="156">
        <f>ROUND((SUM(M10:M12))/1,2)</f>
        <v>0</v>
      </c>
      <c r="N13" s="156"/>
      <c r="O13" s="156"/>
      <c r="P13" s="174">
        <f>ROUND((SUM(P10:P12))/1,2)</f>
        <v>0.92</v>
      </c>
      <c r="Q13" s="153"/>
      <c r="R13" s="153"/>
      <c r="S13" s="174">
        <f>ROUND((SUM(S10:S12))/1,2)</f>
        <v>0</v>
      </c>
      <c r="T13" s="153"/>
      <c r="U13" s="153"/>
      <c r="V13" s="153"/>
      <c r="W13" s="153"/>
      <c r="X13" s="153"/>
      <c r="Y13" s="153"/>
      <c r="Z13" s="153"/>
    </row>
    <row r="14" spans="1:26" x14ac:dyDescent="0.25">
      <c r="A14" s="1"/>
      <c r="B14" s="1"/>
      <c r="C14" s="1"/>
      <c r="D14" s="1"/>
      <c r="E14" s="1"/>
      <c r="F14" s="163"/>
      <c r="G14" s="149"/>
      <c r="H14" s="149"/>
      <c r="I14" s="149"/>
      <c r="J14" s="1"/>
      <c r="K14" s="1"/>
      <c r="L14" s="1"/>
      <c r="M14" s="1"/>
      <c r="N14" s="1"/>
      <c r="O14" s="1"/>
      <c r="P14" s="1"/>
      <c r="S14" s="1"/>
    </row>
    <row r="15" spans="1:26" x14ac:dyDescent="0.25">
      <c r="A15" s="156"/>
      <c r="B15" s="156"/>
      <c r="C15" s="156"/>
      <c r="D15" s="156" t="s">
        <v>71</v>
      </c>
      <c r="E15" s="156"/>
      <c r="F15" s="167"/>
      <c r="G15" s="157"/>
      <c r="H15" s="157"/>
      <c r="I15" s="157"/>
      <c r="J15" s="156"/>
      <c r="K15" s="156"/>
      <c r="L15" s="156"/>
      <c r="M15" s="156"/>
      <c r="N15" s="156"/>
      <c r="O15" s="156"/>
      <c r="P15" s="156"/>
      <c r="Q15" s="153"/>
      <c r="R15" s="153"/>
      <c r="S15" s="156"/>
      <c r="T15" s="153"/>
      <c r="U15" s="153"/>
      <c r="V15" s="153"/>
      <c r="W15" s="153"/>
      <c r="X15" s="153"/>
      <c r="Y15" s="153"/>
      <c r="Z15" s="153"/>
    </row>
    <row r="16" spans="1:26" ht="24.95" customHeight="1" x14ac:dyDescent="0.25">
      <c r="A16" s="171"/>
      <c r="B16" s="168" t="s">
        <v>93</v>
      </c>
      <c r="C16" s="172" t="s">
        <v>175</v>
      </c>
      <c r="D16" s="168" t="s">
        <v>176</v>
      </c>
      <c r="E16" s="168" t="s">
        <v>128</v>
      </c>
      <c r="F16" s="169">
        <v>97.06</v>
      </c>
      <c r="G16" s="170"/>
      <c r="H16" s="170"/>
      <c r="I16" s="170">
        <f t="shared" ref="I16:I21" si="0">ROUND(F16*(G16+H16),2)</f>
        <v>0</v>
      </c>
      <c r="J16" s="168">
        <f t="shared" ref="J16:J21" si="1">ROUND(F16*(N16),2)</f>
        <v>492.09</v>
      </c>
      <c r="K16" s="1">
        <f t="shared" ref="K16:K21" si="2">ROUND(F16*(O16),2)</f>
        <v>0</v>
      </c>
      <c r="L16" s="1">
        <f>ROUND(F16*(G16),2)</f>
        <v>0</v>
      </c>
      <c r="M16" s="1"/>
      <c r="N16" s="1">
        <v>5.07</v>
      </c>
      <c r="O16" s="1"/>
      <c r="P16" s="167">
        <f>ROUND(F16*(R16),3)</f>
        <v>0.85399999999999998</v>
      </c>
      <c r="Q16" s="173"/>
      <c r="R16" s="173">
        <v>8.8000000000000005E-3</v>
      </c>
      <c r="S16" s="167"/>
      <c r="Z16">
        <v>0</v>
      </c>
    </row>
    <row r="17" spans="1:26" ht="24.95" customHeight="1" x14ac:dyDescent="0.25">
      <c r="A17" s="171"/>
      <c r="B17" s="168" t="s">
        <v>177</v>
      </c>
      <c r="C17" s="172" t="s">
        <v>178</v>
      </c>
      <c r="D17" s="168" t="s">
        <v>179</v>
      </c>
      <c r="E17" s="168" t="s">
        <v>128</v>
      </c>
      <c r="F17" s="169">
        <v>97.06</v>
      </c>
      <c r="G17" s="170"/>
      <c r="H17" s="170"/>
      <c r="I17" s="170">
        <f t="shared" si="0"/>
        <v>0</v>
      </c>
      <c r="J17" s="168">
        <f t="shared" si="1"/>
        <v>1795.61</v>
      </c>
      <c r="K17" s="1">
        <f t="shared" si="2"/>
        <v>0</v>
      </c>
      <c r="L17" s="1"/>
      <c r="M17" s="1">
        <f>ROUND(F17*(H17),2)</f>
        <v>0</v>
      </c>
      <c r="N17" s="1">
        <v>18.5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93</v>
      </c>
      <c r="C18" s="172" t="s">
        <v>180</v>
      </c>
      <c r="D18" s="168" t="s">
        <v>181</v>
      </c>
      <c r="E18" s="168" t="s">
        <v>96</v>
      </c>
      <c r="F18" s="169">
        <v>38.824000000000005</v>
      </c>
      <c r="G18" s="170"/>
      <c r="H18" s="170"/>
      <c r="I18" s="170">
        <f t="shared" si="0"/>
        <v>0</v>
      </c>
      <c r="J18" s="168">
        <f t="shared" si="1"/>
        <v>287.69</v>
      </c>
      <c r="K18" s="1">
        <f t="shared" si="2"/>
        <v>0</v>
      </c>
      <c r="L18" s="1">
        <f>ROUND(F18*(G18),2)</f>
        <v>0</v>
      </c>
      <c r="M18" s="1"/>
      <c r="N18" s="1">
        <v>7.41</v>
      </c>
      <c r="O18" s="1"/>
      <c r="P18" s="167">
        <f>ROUND(F18*(R18),3)</f>
        <v>2.8849999999999998</v>
      </c>
      <c r="Q18" s="173"/>
      <c r="R18" s="173">
        <v>7.4300000000000005E-2</v>
      </c>
      <c r="S18" s="167"/>
      <c r="Z18">
        <v>0</v>
      </c>
    </row>
    <row r="19" spans="1:26" ht="24.95" customHeight="1" x14ac:dyDescent="0.25">
      <c r="A19" s="171"/>
      <c r="B19" s="168" t="s">
        <v>93</v>
      </c>
      <c r="C19" s="172" t="s">
        <v>182</v>
      </c>
      <c r="D19" s="168" t="s">
        <v>183</v>
      </c>
      <c r="E19" s="168" t="s">
        <v>96</v>
      </c>
      <c r="F19" s="169">
        <v>128.68799999999999</v>
      </c>
      <c r="G19" s="170"/>
      <c r="H19" s="170"/>
      <c r="I19" s="170">
        <f t="shared" si="0"/>
        <v>0</v>
      </c>
      <c r="J19" s="168">
        <f t="shared" si="1"/>
        <v>4327.78</v>
      </c>
      <c r="K19" s="1">
        <f t="shared" si="2"/>
        <v>0</v>
      </c>
      <c r="L19" s="1">
        <f>ROUND(F19*(G19),2)</f>
        <v>0</v>
      </c>
      <c r="M19" s="1"/>
      <c r="N19" s="1">
        <v>33.630000000000003</v>
      </c>
      <c r="O19" s="1"/>
      <c r="P19" s="167">
        <f>ROUND(F19*(R19),3)</f>
        <v>2.177</v>
      </c>
      <c r="Q19" s="173"/>
      <c r="R19" s="173">
        <v>1.6920000000000001E-2</v>
      </c>
      <c r="S19" s="167"/>
      <c r="Z19">
        <v>0</v>
      </c>
    </row>
    <row r="20" spans="1:26" ht="24.95" customHeight="1" x14ac:dyDescent="0.25">
      <c r="A20" s="171"/>
      <c r="B20" s="168" t="s">
        <v>115</v>
      </c>
      <c r="C20" s="172" t="s">
        <v>184</v>
      </c>
      <c r="D20" s="168" t="s">
        <v>185</v>
      </c>
      <c r="E20" s="168" t="s">
        <v>96</v>
      </c>
      <c r="F20" s="169">
        <v>123.29399999999998</v>
      </c>
      <c r="G20" s="170"/>
      <c r="H20" s="170"/>
      <c r="I20" s="170">
        <f t="shared" si="0"/>
        <v>0</v>
      </c>
      <c r="J20" s="168">
        <f t="shared" si="1"/>
        <v>1642.28</v>
      </c>
      <c r="K20" s="1">
        <f t="shared" si="2"/>
        <v>0</v>
      </c>
      <c r="L20" s="1">
        <f>ROUND(F20*(G20),2)</f>
        <v>0</v>
      </c>
      <c r="M20" s="1"/>
      <c r="N20" s="1">
        <v>13.32</v>
      </c>
      <c r="O20" s="1"/>
      <c r="P20" s="167">
        <f>ROUND(F20*(R20),3)</f>
        <v>7.0709999999999997</v>
      </c>
      <c r="Q20" s="173"/>
      <c r="R20" s="173">
        <v>5.7349999999999998E-2</v>
      </c>
      <c r="S20" s="167"/>
      <c r="Z20">
        <v>0</v>
      </c>
    </row>
    <row r="21" spans="1:26" ht="35.1" customHeight="1" x14ac:dyDescent="0.25">
      <c r="A21" s="171"/>
      <c r="B21" s="168" t="s">
        <v>93</v>
      </c>
      <c r="C21" s="172" t="s">
        <v>99</v>
      </c>
      <c r="D21" s="168" t="s">
        <v>1141</v>
      </c>
      <c r="E21" s="168" t="s">
        <v>96</v>
      </c>
      <c r="F21" s="169">
        <v>3.7200000000000006</v>
      </c>
      <c r="G21" s="170"/>
      <c r="H21" s="170"/>
      <c r="I21" s="170">
        <f t="shared" si="0"/>
        <v>0</v>
      </c>
      <c r="J21" s="168">
        <f t="shared" si="1"/>
        <v>58.03</v>
      </c>
      <c r="K21" s="1">
        <f t="shared" si="2"/>
        <v>0</v>
      </c>
      <c r="L21" s="1">
        <f>ROUND(F21*(G21),2)</f>
        <v>0</v>
      </c>
      <c r="M21" s="1"/>
      <c r="N21" s="1">
        <v>15.6</v>
      </c>
      <c r="O21" s="1"/>
      <c r="P21" s="167">
        <f>ROUND(F21*(R21),3)</f>
        <v>1.4E-2</v>
      </c>
      <c r="Q21" s="173"/>
      <c r="R21" s="173">
        <v>3.7799999999999999E-3</v>
      </c>
      <c r="S21" s="167"/>
      <c r="Z21">
        <v>0</v>
      </c>
    </row>
    <row r="22" spans="1:26" x14ac:dyDescent="0.25">
      <c r="A22" s="156"/>
      <c r="B22" s="156"/>
      <c r="C22" s="156"/>
      <c r="D22" s="156" t="s">
        <v>71</v>
      </c>
      <c r="E22" s="156"/>
      <c r="F22" s="167"/>
      <c r="G22" s="159">
        <f>ROUND((SUM(L15:L21))/1,2)</f>
        <v>0</v>
      </c>
      <c r="H22" s="159">
        <f>ROUND((SUM(M15:M21))/1,2)</f>
        <v>0</v>
      </c>
      <c r="I22" s="159">
        <f>ROUND((SUM(I15:I21))/1,2)</f>
        <v>0</v>
      </c>
      <c r="J22" s="156"/>
      <c r="K22" s="156"/>
      <c r="L22" s="156">
        <f>ROUND((SUM(L15:L21))/1,2)</f>
        <v>0</v>
      </c>
      <c r="M22" s="156">
        <f>ROUND((SUM(M15:M21))/1,2)</f>
        <v>0</v>
      </c>
      <c r="N22" s="156"/>
      <c r="O22" s="156"/>
      <c r="P22" s="174">
        <f>ROUND((SUM(P15:P21))/1,2)</f>
        <v>13</v>
      </c>
      <c r="Q22" s="153"/>
      <c r="R22" s="153"/>
      <c r="S22" s="174">
        <f>ROUND((SUM(S15:S21))/1,2)</f>
        <v>0</v>
      </c>
      <c r="T22" s="153"/>
      <c r="U22" s="153"/>
      <c r="V22" s="153"/>
      <c r="W22" s="153"/>
      <c r="X22" s="153"/>
      <c r="Y22" s="153"/>
      <c r="Z22" s="153"/>
    </row>
    <row r="23" spans="1:26" x14ac:dyDescent="0.25">
      <c r="A23" s="1"/>
      <c r="B23" s="1"/>
      <c r="C23" s="1"/>
      <c r="D23" s="1"/>
      <c r="E23" s="1"/>
      <c r="F23" s="163"/>
      <c r="G23" s="149"/>
      <c r="H23" s="149"/>
      <c r="I23" s="149"/>
      <c r="J23" s="1"/>
      <c r="K23" s="1"/>
      <c r="L23" s="1"/>
      <c r="M23" s="1"/>
      <c r="N23" s="1"/>
      <c r="O23" s="1"/>
      <c r="P23" s="1"/>
      <c r="S23" s="1"/>
    </row>
    <row r="24" spans="1:26" x14ac:dyDescent="0.25">
      <c r="A24" s="156"/>
      <c r="B24" s="156"/>
      <c r="C24" s="156"/>
      <c r="D24" s="156" t="s">
        <v>72</v>
      </c>
      <c r="E24" s="156"/>
      <c r="F24" s="167"/>
      <c r="G24" s="157"/>
      <c r="H24" s="157"/>
      <c r="I24" s="157"/>
      <c r="J24" s="156"/>
      <c r="K24" s="156"/>
      <c r="L24" s="156"/>
      <c r="M24" s="156"/>
      <c r="N24" s="156"/>
      <c r="O24" s="156"/>
      <c r="P24" s="156"/>
      <c r="Q24" s="153"/>
      <c r="R24" s="153"/>
      <c r="S24" s="156"/>
      <c r="T24" s="153"/>
      <c r="U24" s="153"/>
      <c r="V24" s="153"/>
      <c r="W24" s="153"/>
      <c r="X24" s="153"/>
      <c r="Y24" s="153"/>
      <c r="Z24" s="153"/>
    </row>
    <row r="25" spans="1:26" ht="24.95" customHeight="1" x14ac:dyDescent="0.25">
      <c r="A25" s="171"/>
      <c r="B25" s="168" t="s">
        <v>93</v>
      </c>
      <c r="C25" s="172" t="s">
        <v>126</v>
      </c>
      <c r="D25" s="168" t="s">
        <v>127</v>
      </c>
      <c r="E25" s="168" t="s">
        <v>128</v>
      </c>
      <c r="F25" s="169">
        <v>367.68</v>
      </c>
      <c r="G25" s="170"/>
      <c r="H25" s="170"/>
      <c r="I25" s="170">
        <f t="shared" ref="I25:I44" si="3">ROUND(F25*(G25+H25),2)</f>
        <v>0</v>
      </c>
      <c r="J25" s="168">
        <f t="shared" ref="J25:J44" si="4">ROUND(F25*(N25),2)</f>
        <v>948.61</v>
      </c>
      <c r="K25" s="1">
        <f t="shared" ref="K25:K44" si="5">ROUND(F25*(O25),2)</f>
        <v>0</v>
      </c>
      <c r="L25" s="1">
        <f t="shared" ref="L25:L44" si="6">ROUND(F25*(G25),2)</f>
        <v>0</v>
      </c>
      <c r="M25" s="1"/>
      <c r="N25" s="1">
        <v>2.58</v>
      </c>
      <c r="O25" s="1"/>
      <c r="P25" s="167">
        <f>ROUND(F25*(R25),3)</f>
        <v>0.32700000000000001</v>
      </c>
      <c r="Q25" s="173"/>
      <c r="R25" s="173">
        <v>8.8999999999999995E-4</v>
      </c>
      <c r="S25" s="167"/>
      <c r="Z25">
        <v>0</v>
      </c>
    </row>
    <row r="26" spans="1:26" ht="24.95" customHeight="1" x14ac:dyDescent="0.25">
      <c r="A26" s="171"/>
      <c r="B26" s="168" t="s">
        <v>186</v>
      </c>
      <c r="C26" s="172" t="s">
        <v>187</v>
      </c>
      <c r="D26" s="168" t="s">
        <v>188</v>
      </c>
      <c r="E26" s="168" t="s">
        <v>149</v>
      </c>
      <c r="F26" s="169">
        <v>104</v>
      </c>
      <c r="G26" s="170"/>
      <c r="H26" s="170"/>
      <c r="I26" s="170">
        <f t="shared" si="3"/>
        <v>0</v>
      </c>
      <c r="J26" s="168">
        <f t="shared" si="4"/>
        <v>46.8</v>
      </c>
      <c r="K26" s="1">
        <f t="shared" si="5"/>
        <v>0</v>
      </c>
      <c r="L26" s="1">
        <f t="shared" si="6"/>
        <v>0</v>
      </c>
      <c r="M26" s="1"/>
      <c r="N26" s="1">
        <v>0.45</v>
      </c>
      <c r="O26" s="1"/>
      <c r="P26" s="167"/>
      <c r="Q26" s="173"/>
      <c r="R26" s="173"/>
      <c r="S26" s="167"/>
      <c r="Z26">
        <v>0</v>
      </c>
    </row>
    <row r="27" spans="1:26" ht="24.95" customHeight="1" x14ac:dyDescent="0.25">
      <c r="A27" s="171"/>
      <c r="B27" s="168" t="s">
        <v>186</v>
      </c>
      <c r="C27" s="172" t="s">
        <v>189</v>
      </c>
      <c r="D27" s="168" t="s">
        <v>190</v>
      </c>
      <c r="E27" s="168" t="s">
        <v>96</v>
      </c>
      <c r="F27" s="169">
        <v>15.030000000000001</v>
      </c>
      <c r="G27" s="170"/>
      <c r="H27" s="170"/>
      <c r="I27" s="170">
        <f t="shared" si="3"/>
        <v>0</v>
      </c>
      <c r="J27" s="168">
        <f t="shared" si="4"/>
        <v>148.80000000000001</v>
      </c>
      <c r="K27" s="1">
        <f t="shared" si="5"/>
        <v>0</v>
      </c>
      <c r="L27" s="1">
        <f t="shared" si="6"/>
        <v>0</v>
      </c>
      <c r="M27" s="1"/>
      <c r="N27" s="1">
        <v>9.9</v>
      </c>
      <c r="O27" s="1"/>
      <c r="P27" s="167">
        <f>ROUND(F27*(R27),3)</f>
        <v>3.4000000000000002E-2</v>
      </c>
      <c r="Q27" s="173"/>
      <c r="R27" s="173">
        <v>2.2499999999999998E-3</v>
      </c>
      <c r="S27" s="167">
        <f>ROUND(F27*(X27),3)</f>
        <v>1.127</v>
      </c>
      <c r="X27">
        <v>7.4999999999999997E-2</v>
      </c>
      <c r="Z27">
        <v>0</v>
      </c>
    </row>
    <row r="28" spans="1:26" ht="24.95" customHeight="1" x14ac:dyDescent="0.25">
      <c r="A28" s="171"/>
      <c r="B28" s="168" t="s">
        <v>186</v>
      </c>
      <c r="C28" s="172" t="s">
        <v>191</v>
      </c>
      <c r="D28" s="168" t="s">
        <v>192</v>
      </c>
      <c r="E28" s="168" t="s">
        <v>96</v>
      </c>
      <c r="F28" s="169">
        <v>39.284999999999997</v>
      </c>
      <c r="G28" s="170"/>
      <c r="H28" s="170"/>
      <c r="I28" s="170">
        <f t="shared" si="3"/>
        <v>0</v>
      </c>
      <c r="J28" s="168">
        <f t="shared" si="4"/>
        <v>263.60000000000002</v>
      </c>
      <c r="K28" s="1">
        <f t="shared" si="5"/>
        <v>0</v>
      </c>
      <c r="L28" s="1">
        <f t="shared" si="6"/>
        <v>0</v>
      </c>
      <c r="M28" s="1"/>
      <c r="N28" s="1">
        <v>6.71</v>
      </c>
      <c r="O28" s="1"/>
      <c r="P28" s="167">
        <f>ROUND(F28*(R28),3)</f>
        <v>0.04</v>
      </c>
      <c r="Q28" s="173"/>
      <c r="R28" s="173">
        <v>1.0300000000000001E-3</v>
      </c>
      <c r="S28" s="167">
        <f>ROUND(F28*(X28),3)</f>
        <v>2.4359999999999999</v>
      </c>
      <c r="X28">
        <v>6.2E-2</v>
      </c>
      <c r="Z28">
        <v>0</v>
      </c>
    </row>
    <row r="29" spans="1:26" ht="24.95" customHeight="1" x14ac:dyDescent="0.25">
      <c r="A29" s="171"/>
      <c r="B29" s="168" t="s">
        <v>186</v>
      </c>
      <c r="C29" s="172" t="s">
        <v>193</v>
      </c>
      <c r="D29" s="168" t="s">
        <v>194</v>
      </c>
      <c r="E29" s="168" t="s">
        <v>96</v>
      </c>
      <c r="F29" s="169">
        <v>60.66</v>
      </c>
      <c r="G29" s="170"/>
      <c r="H29" s="170"/>
      <c r="I29" s="170">
        <f t="shared" si="3"/>
        <v>0</v>
      </c>
      <c r="J29" s="168">
        <f t="shared" si="4"/>
        <v>298.45</v>
      </c>
      <c r="K29" s="1">
        <f t="shared" si="5"/>
        <v>0</v>
      </c>
      <c r="L29" s="1">
        <f t="shared" si="6"/>
        <v>0</v>
      </c>
      <c r="M29" s="1"/>
      <c r="N29" s="1">
        <v>4.92</v>
      </c>
      <c r="O29" s="1"/>
      <c r="P29" s="167">
        <f>ROUND(F29*(R29),3)</f>
        <v>5.7000000000000002E-2</v>
      </c>
      <c r="Q29" s="173"/>
      <c r="R29" s="173">
        <v>9.3999999999999997E-4</v>
      </c>
      <c r="S29" s="167">
        <f>ROUND(F29*(X29),3)</f>
        <v>3.2759999999999998</v>
      </c>
      <c r="X29">
        <v>5.3999999999999999E-2</v>
      </c>
      <c r="Z29">
        <v>0</v>
      </c>
    </row>
    <row r="30" spans="1:26" ht="24.95" customHeight="1" x14ac:dyDescent="0.25">
      <c r="A30" s="171"/>
      <c r="B30" s="168" t="s">
        <v>186</v>
      </c>
      <c r="C30" s="172" t="s">
        <v>195</v>
      </c>
      <c r="D30" s="168" t="s">
        <v>196</v>
      </c>
      <c r="E30" s="168" t="s">
        <v>96</v>
      </c>
      <c r="F30" s="169">
        <v>6.9788000000000006</v>
      </c>
      <c r="G30" s="170"/>
      <c r="H30" s="170"/>
      <c r="I30" s="170">
        <f t="shared" si="3"/>
        <v>0</v>
      </c>
      <c r="J30" s="168">
        <f t="shared" si="4"/>
        <v>27.43</v>
      </c>
      <c r="K30" s="1">
        <f t="shared" si="5"/>
        <v>0</v>
      </c>
      <c r="L30" s="1">
        <f t="shared" si="6"/>
        <v>0</v>
      </c>
      <c r="M30" s="1"/>
      <c r="N30" s="1">
        <v>3.93</v>
      </c>
      <c r="O30" s="1"/>
      <c r="P30" s="167">
        <f>ROUND(F30*(R30),3)</f>
        <v>6.0000000000000001E-3</v>
      </c>
      <c r="Q30" s="173"/>
      <c r="R30" s="173">
        <v>8.4000000000000003E-4</v>
      </c>
      <c r="S30" s="167">
        <f>ROUND(F30*(X30),3)</f>
        <v>0.32800000000000001</v>
      </c>
      <c r="X30">
        <v>4.7E-2</v>
      </c>
      <c r="Z30">
        <v>0</v>
      </c>
    </row>
    <row r="31" spans="1:26" ht="24.95" customHeight="1" x14ac:dyDescent="0.25">
      <c r="A31" s="171"/>
      <c r="B31" s="168" t="s">
        <v>186</v>
      </c>
      <c r="C31" s="172" t="s">
        <v>197</v>
      </c>
      <c r="D31" s="168" t="s">
        <v>198</v>
      </c>
      <c r="E31" s="168" t="s">
        <v>149</v>
      </c>
      <c r="F31" s="169">
        <v>17</v>
      </c>
      <c r="G31" s="170"/>
      <c r="H31" s="170"/>
      <c r="I31" s="170">
        <f t="shared" si="3"/>
        <v>0</v>
      </c>
      <c r="J31" s="168">
        <f t="shared" si="4"/>
        <v>11.05</v>
      </c>
      <c r="K31" s="1">
        <f t="shared" si="5"/>
        <v>0</v>
      </c>
      <c r="L31" s="1">
        <f t="shared" si="6"/>
        <v>0</v>
      </c>
      <c r="M31" s="1"/>
      <c r="N31" s="1">
        <v>0.65</v>
      </c>
      <c r="O31" s="1"/>
      <c r="P31" s="167"/>
      <c r="Q31" s="173"/>
      <c r="R31" s="173"/>
      <c r="S31" s="167"/>
      <c r="Z31">
        <v>0</v>
      </c>
    </row>
    <row r="32" spans="1:26" ht="24.95" customHeight="1" x14ac:dyDescent="0.25">
      <c r="A32" s="171"/>
      <c r="B32" s="168" t="s">
        <v>186</v>
      </c>
      <c r="C32" s="172" t="s">
        <v>199</v>
      </c>
      <c r="D32" s="168" t="s">
        <v>200</v>
      </c>
      <c r="E32" s="168" t="s">
        <v>149</v>
      </c>
      <c r="F32" s="169">
        <v>2</v>
      </c>
      <c r="G32" s="170"/>
      <c r="H32" s="170"/>
      <c r="I32" s="170">
        <f t="shared" si="3"/>
        <v>0</v>
      </c>
      <c r="J32" s="168">
        <f t="shared" si="4"/>
        <v>5.12</v>
      </c>
      <c r="K32" s="1">
        <f t="shared" si="5"/>
        <v>0</v>
      </c>
      <c r="L32" s="1">
        <f t="shared" si="6"/>
        <v>0</v>
      </c>
      <c r="M32" s="1"/>
      <c r="N32" s="1">
        <v>2.56</v>
      </c>
      <c r="O32" s="1"/>
      <c r="P32" s="167"/>
      <c r="Q32" s="173"/>
      <c r="R32" s="173"/>
      <c r="S32" s="167"/>
      <c r="Z32">
        <v>0</v>
      </c>
    </row>
    <row r="33" spans="1:26" ht="24.95" customHeight="1" x14ac:dyDescent="0.25">
      <c r="A33" s="171"/>
      <c r="B33" s="168" t="s">
        <v>186</v>
      </c>
      <c r="C33" s="172" t="s">
        <v>201</v>
      </c>
      <c r="D33" s="168" t="s">
        <v>202</v>
      </c>
      <c r="E33" s="168" t="s">
        <v>96</v>
      </c>
      <c r="F33" s="169">
        <v>24.3261</v>
      </c>
      <c r="G33" s="170"/>
      <c r="H33" s="170"/>
      <c r="I33" s="170">
        <f t="shared" si="3"/>
        <v>0</v>
      </c>
      <c r="J33" s="168">
        <f t="shared" si="4"/>
        <v>109.47</v>
      </c>
      <c r="K33" s="1">
        <f t="shared" si="5"/>
        <v>0</v>
      </c>
      <c r="L33" s="1">
        <f t="shared" si="6"/>
        <v>0</v>
      </c>
      <c r="M33" s="1"/>
      <c r="N33" s="1">
        <v>4.5</v>
      </c>
      <c r="O33" s="1"/>
      <c r="P33" s="167">
        <f>ROUND(F33*(R33),3)</f>
        <v>2.9000000000000001E-2</v>
      </c>
      <c r="Q33" s="173"/>
      <c r="R33" s="173">
        <v>1.1999999999999999E-3</v>
      </c>
      <c r="S33" s="167">
        <f>ROUND(F33*(X33),3)</f>
        <v>2.141</v>
      </c>
      <c r="X33">
        <v>8.7999999999999995E-2</v>
      </c>
      <c r="Z33">
        <v>0</v>
      </c>
    </row>
    <row r="34" spans="1:26" ht="24.95" customHeight="1" x14ac:dyDescent="0.25">
      <c r="A34" s="171"/>
      <c r="B34" s="168" t="s">
        <v>186</v>
      </c>
      <c r="C34" s="172" t="s">
        <v>203</v>
      </c>
      <c r="D34" s="168" t="s">
        <v>204</v>
      </c>
      <c r="E34" s="168" t="s">
        <v>96</v>
      </c>
      <c r="F34" s="169">
        <v>9.6169499999999992</v>
      </c>
      <c r="G34" s="170"/>
      <c r="H34" s="170"/>
      <c r="I34" s="170">
        <f t="shared" si="3"/>
        <v>0</v>
      </c>
      <c r="J34" s="168">
        <f t="shared" si="4"/>
        <v>22.7</v>
      </c>
      <c r="K34" s="1">
        <f t="shared" si="5"/>
        <v>0</v>
      </c>
      <c r="L34" s="1">
        <f t="shared" si="6"/>
        <v>0</v>
      </c>
      <c r="M34" s="1"/>
      <c r="N34" s="1">
        <v>2.36</v>
      </c>
      <c r="O34" s="1"/>
      <c r="P34" s="167">
        <f>ROUND(F34*(R34),3)</f>
        <v>8.0000000000000002E-3</v>
      </c>
      <c r="Q34" s="173"/>
      <c r="R34" s="173">
        <v>8.5262399999999996E-4</v>
      </c>
      <c r="S34" s="167">
        <f>ROUND(F34*(X34),3)</f>
        <v>0.51900000000000002</v>
      </c>
      <c r="X34">
        <v>5.3999999999999999E-2</v>
      </c>
      <c r="Z34">
        <v>0</v>
      </c>
    </row>
    <row r="35" spans="1:26" ht="24.95" customHeight="1" x14ac:dyDescent="0.25">
      <c r="A35" s="171"/>
      <c r="B35" s="168" t="s">
        <v>186</v>
      </c>
      <c r="C35" s="172" t="s">
        <v>205</v>
      </c>
      <c r="D35" s="168" t="s">
        <v>206</v>
      </c>
      <c r="E35" s="168" t="s">
        <v>96</v>
      </c>
      <c r="F35" s="169">
        <v>47.231800000000007</v>
      </c>
      <c r="G35" s="170"/>
      <c r="H35" s="170"/>
      <c r="I35" s="170">
        <f t="shared" si="3"/>
        <v>0</v>
      </c>
      <c r="J35" s="168">
        <f t="shared" si="4"/>
        <v>75.569999999999993</v>
      </c>
      <c r="K35" s="1">
        <f t="shared" si="5"/>
        <v>0</v>
      </c>
      <c r="L35" s="1">
        <f t="shared" si="6"/>
        <v>0</v>
      </c>
      <c r="M35" s="1"/>
      <c r="N35" s="1">
        <v>1.6</v>
      </c>
      <c r="O35" s="1"/>
      <c r="P35" s="167">
        <f>ROUND(F35*(R35),3)</f>
        <v>2.5000000000000001E-2</v>
      </c>
      <c r="Q35" s="173"/>
      <c r="R35" s="173">
        <v>5.2716000000000004E-4</v>
      </c>
      <c r="S35" s="167">
        <f>ROUND(F35*(X35),3)</f>
        <v>1.1339999999999999</v>
      </c>
      <c r="X35">
        <v>2.4E-2</v>
      </c>
      <c r="Z35">
        <v>0</v>
      </c>
    </row>
    <row r="36" spans="1:26" ht="24.95" customHeight="1" x14ac:dyDescent="0.25">
      <c r="A36" s="171"/>
      <c r="B36" s="168" t="s">
        <v>186</v>
      </c>
      <c r="C36" s="172" t="s">
        <v>207</v>
      </c>
      <c r="D36" s="168" t="s">
        <v>208</v>
      </c>
      <c r="E36" s="168" t="s">
        <v>145</v>
      </c>
      <c r="F36" s="169">
        <v>14.1265389</v>
      </c>
      <c r="G36" s="170"/>
      <c r="H36" s="170"/>
      <c r="I36" s="170">
        <f t="shared" si="3"/>
        <v>0</v>
      </c>
      <c r="J36" s="168">
        <f t="shared" si="4"/>
        <v>113.72</v>
      </c>
      <c r="K36" s="1">
        <f t="shared" si="5"/>
        <v>0</v>
      </c>
      <c r="L36" s="1">
        <f t="shared" si="6"/>
        <v>0</v>
      </c>
      <c r="M36" s="1"/>
      <c r="N36" s="1">
        <v>8.0500000000000007</v>
      </c>
      <c r="O36" s="1"/>
      <c r="P36" s="167"/>
      <c r="Q36" s="173"/>
      <c r="R36" s="173"/>
      <c r="S36" s="167"/>
      <c r="Z36">
        <v>0</v>
      </c>
    </row>
    <row r="37" spans="1:26" ht="24.95" customHeight="1" x14ac:dyDescent="0.25">
      <c r="A37" s="171"/>
      <c r="B37" s="168" t="s">
        <v>186</v>
      </c>
      <c r="C37" s="172" t="s">
        <v>209</v>
      </c>
      <c r="D37" s="168" t="s">
        <v>210</v>
      </c>
      <c r="E37" s="168" t="s">
        <v>145</v>
      </c>
      <c r="F37" s="169">
        <v>14.127000000000001</v>
      </c>
      <c r="G37" s="170"/>
      <c r="H37" s="170"/>
      <c r="I37" s="170">
        <f t="shared" si="3"/>
        <v>0</v>
      </c>
      <c r="J37" s="168">
        <f t="shared" si="4"/>
        <v>79.680000000000007</v>
      </c>
      <c r="K37" s="1">
        <f t="shared" si="5"/>
        <v>0</v>
      </c>
      <c r="L37" s="1">
        <f t="shared" si="6"/>
        <v>0</v>
      </c>
      <c r="M37" s="1"/>
      <c r="N37" s="1">
        <v>5.64</v>
      </c>
      <c r="O37" s="1"/>
      <c r="P37" s="167"/>
      <c r="Q37" s="173"/>
      <c r="R37" s="173"/>
      <c r="S37" s="167"/>
      <c r="Z37">
        <v>0</v>
      </c>
    </row>
    <row r="38" spans="1:26" ht="24.95" customHeight="1" x14ac:dyDescent="0.25">
      <c r="A38" s="171"/>
      <c r="B38" s="168" t="s">
        <v>186</v>
      </c>
      <c r="C38" s="172" t="s">
        <v>211</v>
      </c>
      <c r="D38" s="168" t="s">
        <v>212</v>
      </c>
      <c r="E38" s="168" t="s">
        <v>145</v>
      </c>
      <c r="F38" s="169">
        <v>14.127000000000001</v>
      </c>
      <c r="G38" s="170"/>
      <c r="H38" s="170"/>
      <c r="I38" s="170">
        <f t="shared" si="3"/>
        <v>0</v>
      </c>
      <c r="J38" s="168">
        <f t="shared" si="4"/>
        <v>114.85</v>
      </c>
      <c r="K38" s="1">
        <f t="shared" si="5"/>
        <v>0</v>
      </c>
      <c r="L38" s="1">
        <f t="shared" si="6"/>
        <v>0</v>
      </c>
      <c r="M38" s="1"/>
      <c r="N38" s="1">
        <v>8.1300000000000008</v>
      </c>
      <c r="O38" s="1"/>
      <c r="P38" s="167"/>
      <c r="Q38" s="173"/>
      <c r="R38" s="173"/>
      <c r="S38" s="167"/>
      <c r="Z38">
        <v>0</v>
      </c>
    </row>
    <row r="39" spans="1:26" ht="24.95" customHeight="1" x14ac:dyDescent="0.25">
      <c r="A39" s="171"/>
      <c r="B39" s="168" t="s">
        <v>213</v>
      </c>
      <c r="C39" s="172" t="s">
        <v>214</v>
      </c>
      <c r="D39" s="168" t="s">
        <v>215</v>
      </c>
      <c r="E39" s="168" t="s">
        <v>145</v>
      </c>
      <c r="F39" s="169">
        <v>14.127000000000001</v>
      </c>
      <c r="G39" s="170"/>
      <c r="H39" s="170"/>
      <c r="I39" s="170">
        <f t="shared" si="3"/>
        <v>0</v>
      </c>
      <c r="J39" s="168">
        <f t="shared" si="4"/>
        <v>55.24</v>
      </c>
      <c r="K39" s="1">
        <f t="shared" si="5"/>
        <v>0</v>
      </c>
      <c r="L39" s="1">
        <f t="shared" si="6"/>
        <v>0</v>
      </c>
      <c r="M39" s="1"/>
      <c r="N39" s="1">
        <v>3.91</v>
      </c>
      <c r="O39" s="1"/>
      <c r="P39" s="167"/>
      <c r="Q39" s="173"/>
      <c r="R39" s="173"/>
      <c r="S39" s="167"/>
      <c r="Z39">
        <v>0</v>
      </c>
    </row>
    <row r="40" spans="1:26" ht="24.95" customHeight="1" x14ac:dyDescent="0.25">
      <c r="A40" s="171"/>
      <c r="B40" s="168" t="s">
        <v>213</v>
      </c>
      <c r="C40" s="172" t="s">
        <v>216</v>
      </c>
      <c r="D40" s="168" t="s">
        <v>217</v>
      </c>
      <c r="E40" s="168" t="s">
        <v>145</v>
      </c>
      <c r="F40" s="169">
        <v>169.524</v>
      </c>
      <c r="G40" s="170"/>
      <c r="H40" s="170"/>
      <c r="I40" s="170">
        <f t="shared" si="3"/>
        <v>0</v>
      </c>
      <c r="J40" s="168">
        <f t="shared" si="4"/>
        <v>32.21</v>
      </c>
      <c r="K40" s="1">
        <f t="shared" si="5"/>
        <v>0</v>
      </c>
      <c r="L40" s="1">
        <f t="shared" si="6"/>
        <v>0</v>
      </c>
      <c r="M40" s="1"/>
      <c r="N40" s="1">
        <v>0.19</v>
      </c>
      <c r="O40" s="1"/>
      <c r="P40" s="167"/>
      <c r="Q40" s="173"/>
      <c r="R40" s="173"/>
      <c r="S40" s="167"/>
      <c r="Z40">
        <v>0</v>
      </c>
    </row>
    <row r="41" spans="1:26" ht="24.95" customHeight="1" x14ac:dyDescent="0.25">
      <c r="A41" s="171"/>
      <c r="B41" s="168" t="s">
        <v>218</v>
      </c>
      <c r="C41" s="172" t="s">
        <v>219</v>
      </c>
      <c r="D41" s="168" t="s">
        <v>220</v>
      </c>
      <c r="E41" s="168" t="s">
        <v>145</v>
      </c>
      <c r="F41" s="169">
        <v>14.127000000000001</v>
      </c>
      <c r="G41" s="170"/>
      <c r="H41" s="170"/>
      <c r="I41" s="170">
        <f t="shared" si="3"/>
        <v>0</v>
      </c>
      <c r="J41" s="168">
        <f t="shared" si="4"/>
        <v>50.57</v>
      </c>
      <c r="K41" s="1">
        <f t="shared" si="5"/>
        <v>0</v>
      </c>
      <c r="L41" s="1">
        <f t="shared" si="6"/>
        <v>0</v>
      </c>
      <c r="M41" s="1"/>
      <c r="N41" s="1">
        <v>3.58</v>
      </c>
      <c r="O41" s="1"/>
      <c r="P41" s="167"/>
      <c r="Q41" s="173"/>
      <c r="R41" s="173"/>
      <c r="S41" s="167"/>
      <c r="Z41">
        <v>0</v>
      </c>
    </row>
    <row r="42" spans="1:26" ht="24.95" customHeight="1" x14ac:dyDescent="0.25">
      <c r="A42" s="171"/>
      <c r="B42" s="168" t="s">
        <v>186</v>
      </c>
      <c r="C42" s="172" t="s">
        <v>221</v>
      </c>
      <c r="D42" s="168" t="s">
        <v>222</v>
      </c>
      <c r="E42" s="168" t="s">
        <v>223</v>
      </c>
      <c r="F42" s="169">
        <v>14.127000000000001</v>
      </c>
      <c r="G42" s="170"/>
      <c r="H42" s="170"/>
      <c r="I42" s="170">
        <f t="shared" si="3"/>
        <v>0</v>
      </c>
      <c r="J42" s="168">
        <f t="shared" si="4"/>
        <v>211.91</v>
      </c>
      <c r="K42" s="1">
        <f t="shared" si="5"/>
        <v>0</v>
      </c>
      <c r="L42" s="1">
        <f t="shared" si="6"/>
        <v>0</v>
      </c>
      <c r="M42" s="1"/>
      <c r="N42" s="1">
        <v>15</v>
      </c>
      <c r="O42" s="1"/>
      <c r="P42" s="167"/>
      <c r="Q42" s="173"/>
      <c r="R42" s="173"/>
      <c r="S42" s="167"/>
      <c r="Z42">
        <v>0</v>
      </c>
    </row>
    <row r="43" spans="1:26" ht="24.95" customHeight="1" x14ac:dyDescent="0.25">
      <c r="A43" s="171"/>
      <c r="B43" s="168" t="s">
        <v>186</v>
      </c>
      <c r="C43" s="172" t="s">
        <v>224</v>
      </c>
      <c r="D43" s="168" t="s">
        <v>225</v>
      </c>
      <c r="E43" s="168" t="s">
        <v>90</v>
      </c>
      <c r="F43" s="169">
        <v>1.3679999999999999</v>
      </c>
      <c r="G43" s="170"/>
      <c r="H43" s="170"/>
      <c r="I43" s="170">
        <f t="shared" si="3"/>
        <v>0</v>
      </c>
      <c r="J43" s="168">
        <f t="shared" si="4"/>
        <v>61.18</v>
      </c>
      <c r="K43" s="1">
        <f t="shared" si="5"/>
        <v>0</v>
      </c>
      <c r="L43" s="1">
        <f t="shared" si="6"/>
        <v>0</v>
      </c>
      <c r="M43" s="1"/>
      <c r="N43" s="1">
        <v>44.72</v>
      </c>
      <c r="O43" s="1"/>
      <c r="P43" s="167">
        <f>ROUND(F43*(R43),3)</f>
        <v>3.0000000000000001E-3</v>
      </c>
      <c r="Q43" s="173"/>
      <c r="R43" s="173">
        <v>1.8699999999999999E-3</v>
      </c>
      <c r="S43" s="167">
        <f>ROUND(F43*(X43),3)</f>
        <v>2.4620000000000002</v>
      </c>
      <c r="X43">
        <v>1.8</v>
      </c>
      <c r="Z43">
        <v>0</v>
      </c>
    </row>
    <row r="44" spans="1:26" ht="24.95" customHeight="1" x14ac:dyDescent="0.25">
      <c r="A44" s="171"/>
      <c r="B44" s="168" t="s">
        <v>186</v>
      </c>
      <c r="C44" s="172" t="s">
        <v>226</v>
      </c>
      <c r="D44" s="168" t="s">
        <v>227</v>
      </c>
      <c r="E44" s="168" t="s">
        <v>90</v>
      </c>
      <c r="F44" s="169">
        <v>0.32000000000000006</v>
      </c>
      <c r="G44" s="170"/>
      <c r="H44" s="170"/>
      <c r="I44" s="170">
        <f t="shared" si="3"/>
        <v>0</v>
      </c>
      <c r="J44" s="168">
        <f t="shared" si="4"/>
        <v>21.62</v>
      </c>
      <c r="K44" s="1">
        <f t="shared" si="5"/>
        <v>0</v>
      </c>
      <c r="L44" s="1">
        <f t="shared" si="6"/>
        <v>0</v>
      </c>
      <c r="M44" s="1"/>
      <c r="N44" s="1">
        <v>67.56</v>
      </c>
      <c r="O44" s="1"/>
      <c r="P44" s="167">
        <f>ROUND(F44*(R44),3)</f>
        <v>0</v>
      </c>
      <c r="Q44" s="173"/>
      <c r="R44" s="173">
        <v>1.5E-3</v>
      </c>
      <c r="S44" s="167">
        <f>ROUND(F44*(X44),3)</f>
        <v>0.70399999999999996</v>
      </c>
      <c r="X44">
        <v>2.2000000000000002</v>
      </c>
      <c r="Z44">
        <v>0</v>
      </c>
    </row>
    <row r="45" spans="1:26" x14ac:dyDescent="0.25">
      <c r="A45" s="156"/>
      <c r="B45" s="156"/>
      <c r="C45" s="156"/>
      <c r="D45" s="156" t="s">
        <v>72</v>
      </c>
      <c r="E45" s="156"/>
      <c r="F45" s="167"/>
      <c r="G45" s="159">
        <f>ROUND((SUM(L24:L44))/1,2)</f>
        <v>0</v>
      </c>
      <c r="H45" s="159">
        <f>ROUND((SUM(M24:M44))/1,2)</f>
        <v>0</v>
      </c>
      <c r="I45" s="159">
        <f>ROUND((SUM(I24:I44))/1,2)</f>
        <v>0</v>
      </c>
      <c r="J45" s="156"/>
      <c r="K45" s="156"/>
      <c r="L45" s="156">
        <f>ROUND((SUM(L24:L44))/1,2)</f>
        <v>0</v>
      </c>
      <c r="M45" s="156">
        <f>ROUND((SUM(M24:M44))/1,2)</f>
        <v>0</v>
      </c>
      <c r="N45" s="156"/>
      <c r="O45" s="156"/>
      <c r="P45" s="174">
        <f>ROUND((SUM(P24:P44))/1,2)</f>
        <v>0.53</v>
      </c>
      <c r="Q45" s="153"/>
      <c r="R45" s="153"/>
      <c r="S45" s="174">
        <f>ROUND((SUM(S24:S44))/1,2)</f>
        <v>14.13</v>
      </c>
      <c r="T45" s="153"/>
      <c r="U45" s="153"/>
      <c r="V45" s="153"/>
      <c r="W45" s="153"/>
      <c r="X45" s="153"/>
      <c r="Y45" s="153"/>
      <c r="Z45" s="153"/>
    </row>
    <row r="46" spans="1:26" x14ac:dyDescent="0.25">
      <c r="A46" s="1"/>
      <c r="B46" s="1"/>
      <c r="C46" s="1"/>
      <c r="D46" s="1"/>
      <c r="E46" s="1"/>
      <c r="F46" s="163"/>
      <c r="G46" s="149"/>
      <c r="H46" s="149"/>
      <c r="I46" s="149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56"/>
      <c r="B47" s="156"/>
      <c r="C47" s="156"/>
      <c r="D47" s="156" t="s">
        <v>73</v>
      </c>
      <c r="E47" s="156"/>
      <c r="F47" s="167"/>
      <c r="G47" s="157"/>
      <c r="H47" s="157"/>
      <c r="I47" s="157"/>
      <c r="J47" s="156"/>
      <c r="K47" s="156"/>
      <c r="L47" s="156"/>
      <c r="M47" s="156"/>
      <c r="N47" s="156"/>
      <c r="O47" s="156"/>
      <c r="P47" s="156"/>
      <c r="Q47" s="153"/>
      <c r="R47" s="153"/>
      <c r="S47" s="156"/>
      <c r="T47" s="153"/>
      <c r="U47" s="153"/>
      <c r="V47" s="153"/>
      <c r="W47" s="153"/>
      <c r="X47" s="153"/>
      <c r="Y47" s="153"/>
      <c r="Z47" s="153"/>
    </row>
    <row r="48" spans="1:26" ht="24.95" customHeight="1" x14ac:dyDescent="0.25">
      <c r="A48" s="171"/>
      <c r="B48" s="168" t="s">
        <v>115</v>
      </c>
      <c r="C48" s="172" t="s">
        <v>228</v>
      </c>
      <c r="D48" s="168" t="s">
        <v>229</v>
      </c>
      <c r="E48" s="168" t="s">
        <v>145</v>
      </c>
      <c r="F48" s="169">
        <v>14.450089740064801</v>
      </c>
      <c r="G48" s="170"/>
      <c r="H48" s="170"/>
      <c r="I48" s="170">
        <f>ROUND(F48*(G48+H48),2)</f>
        <v>0</v>
      </c>
      <c r="J48" s="168">
        <f>ROUND(F48*(N48),2)</f>
        <v>406.63</v>
      </c>
      <c r="K48" s="1">
        <f>ROUND(F48*(O48),2)</f>
        <v>0</v>
      </c>
      <c r="L48" s="1">
        <f>ROUND(F48*(G48),2)</f>
        <v>0</v>
      </c>
      <c r="M48" s="1"/>
      <c r="N48" s="1">
        <v>28.14</v>
      </c>
      <c r="O48" s="1"/>
      <c r="P48" s="167"/>
      <c r="Q48" s="173"/>
      <c r="R48" s="173"/>
      <c r="S48" s="167"/>
      <c r="Z48">
        <v>0</v>
      </c>
    </row>
    <row r="49" spans="1:26" x14ac:dyDescent="0.25">
      <c r="A49" s="156"/>
      <c r="B49" s="156"/>
      <c r="C49" s="156"/>
      <c r="D49" s="156" t="s">
        <v>73</v>
      </c>
      <c r="E49" s="156"/>
      <c r="F49" s="167"/>
      <c r="G49" s="159">
        <f>ROUND((SUM(L47:L48))/1,2)</f>
        <v>0</v>
      </c>
      <c r="H49" s="159">
        <f>ROUND((SUM(M47:M48))/1,2)</f>
        <v>0</v>
      </c>
      <c r="I49" s="159">
        <f>ROUND((SUM(I47:I48))/1,2)</f>
        <v>0</v>
      </c>
      <c r="J49" s="156"/>
      <c r="K49" s="156"/>
      <c r="L49" s="156">
        <f>ROUND((SUM(L47:L48))/1,2)</f>
        <v>0</v>
      </c>
      <c r="M49" s="156">
        <f>ROUND((SUM(M47:M48))/1,2)</f>
        <v>0</v>
      </c>
      <c r="N49" s="156"/>
      <c r="O49" s="156"/>
      <c r="P49" s="174">
        <f>ROUND((SUM(P47:P48))/1,2)</f>
        <v>0</v>
      </c>
      <c r="Q49" s="153"/>
      <c r="R49" s="153"/>
      <c r="S49" s="174">
        <f>ROUND((SUM(S47:S48))/1,2)</f>
        <v>0</v>
      </c>
      <c r="T49" s="153"/>
      <c r="U49" s="153"/>
      <c r="V49" s="153"/>
      <c r="W49" s="153"/>
      <c r="X49" s="153"/>
      <c r="Y49" s="153"/>
      <c r="Z49" s="153"/>
    </row>
    <row r="50" spans="1:26" x14ac:dyDescent="0.25">
      <c r="A50" s="1"/>
      <c r="B50" s="1"/>
      <c r="C50" s="1"/>
      <c r="D50" s="1"/>
      <c r="E50" s="1"/>
      <c r="F50" s="163"/>
      <c r="G50" s="149"/>
      <c r="H50" s="149"/>
      <c r="I50" s="149"/>
      <c r="J50" s="1"/>
      <c r="K50" s="1"/>
      <c r="L50" s="1"/>
      <c r="M50" s="1"/>
      <c r="N50" s="1"/>
      <c r="O50" s="1"/>
      <c r="P50" s="1"/>
      <c r="S50" s="1"/>
    </row>
    <row r="51" spans="1:26" x14ac:dyDescent="0.25">
      <c r="A51" s="156"/>
      <c r="B51" s="156"/>
      <c r="C51" s="156"/>
      <c r="D51" s="2" t="s">
        <v>69</v>
      </c>
      <c r="E51" s="156"/>
      <c r="F51" s="167"/>
      <c r="G51" s="159">
        <f>ROUND((SUM(L9:L50))/2,2)</f>
        <v>0</v>
      </c>
      <c r="H51" s="159">
        <f>ROUND((SUM(M9:M50))/2,2)</f>
        <v>0</v>
      </c>
      <c r="I51" s="159">
        <f>ROUND((SUM(I9:I50))/2,2)</f>
        <v>0</v>
      </c>
      <c r="J51" s="157"/>
      <c r="K51" s="156"/>
      <c r="L51" s="157">
        <f>ROUND((SUM(L9:L50))/2,2)</f>
        <v>0</v>
      </c>
      <c r="M51" s="157">
        <f>ROUND((SUM(M9:M50))/2,2)</f>
        <v>0</v>
      </c>
      <c r="N51" s="156"/>
      <c r="O51" s="156"/>
      <c r="P51" s="174">
        <f>ROUND((SUM(P9:P50))/2,2)</f>
        <v>14.45</v>
      </c>
      <c r="S51" s="174">
        <f>ROUND((SUM(S9:S50))/2,2)</f>
        <v>14.13</v>
      </c>
    </row>
    <row r="52" spans="1:26" x14ac:dyDescent="0.25">
      <c r="A52" s="1"/>
      <c r="B52" s="1"/>
      <c r="C52" s="1"/>
      <c r="D52" s="1"/>
      <c r="E52" s="1"/>
      <c r="F52" s="163"/>
      <c r="G52" s="149"/>
      <c r="H52" s="149"/>
      <c r="I52" s="149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56"/>
      <c r="B53" s="156"/>
      <c r="C53" s="156"/>
      <c r="D53" s="2" t="s">
        <v>74</v>
      </c>
      <c r="E53" s="156"/>
      <c r="F53" s="167"/>
      <c r="G53" s="157"/>
      <c r="H53" s="157"/>
      <c r="I53" s="157"/>
      <c r="J53" s="156"/>
      <c r="K53" s="156"/>
      <c r="L53" s="156"/>
      <c r="M53" s="156"/>
      <c r="N53" s="156"/>
      <c r="O53" s="156"/>
      <c r="P53" s="156"/>
      <c r="Q53" s="153"/>
      <c r="R53" s="153"/>
      <c r="S53" s="156"/>
      <c r="T53" s="153"/>
      <c r="U53" s="153"/>
      <c r="V53" s="153"/>
      <c r="W53" s="153"/>
      <c r="X53" s="153"/>
      <c r="Y53" s="153"/>
      <c r="Z53" s="153"/>
    </row>
    <row r="54" spans="1:26" x14ac:dyDescent="0.25">
      <c r="A54" s="156"/>
      <c r="B54" s="156"/>
      <c r="C54" s="156"/>
      <c r="D54" s="156" t="s">
        <v>168</v>
      </c>
      <c r="E54" s="156"/>
      <c r="F54" s="167"/>
      <c r="G54" s="157"/>
      <c r="H54" s="157"/>
      <c r="I54" s="157"/>
      <c r="J54" s="156"/>
      <c r="K54" s="156"/>
      <c r="L54" s="156"/>
      <c r="M54" s="156"/>
      <c r="N54" s="156"/>
      <c r="O54" s="156"/>
      <c r="P54" s="156"/>
      <c r="Q54" s="153"/>
      <c r="R54" s="153"/>
      <c r="S54" s="156"/>
      <c r="T54" s="153"/>
      <c r="U54" s="153"/>
      <c r="V54" s="153"/>
      <c r="W54" s="153"/>
      <c r="X54" s="153"/>
      <c r="Y54" s="153"/>
      <c r="Z54" s="153"/>
    </row>
    <row r="55" spans="1:26" ht="24.95" customHeight="1" x14ac:dyDescent="0.25">
      <c r="A55" s="171"/>
      <c r="B55" s="168" t="s">
        <v>230</v>
      </c>
      <c r="C55" s="172" t="s">
        <v>231</v>
      </c>
      <c r="D55" s="168" t="s">
        <v>232</v>
      </c>
      <c r="E55" s="168" t="s">
        <v>128</v>
      </c>
      <c r="F55" s="169">
        <v>102.5</v>
      </c>
      <c r="G55" s="170"/>
      <c r="H55" s="170"/>
      <c r="I55" s="170">
        <f>ROUND(F55*(G55+H55),2)</f>
        <v>0</v>
      </c>
      <c r="J55" s="168">
        <f>ROUND(F55*(N55),2)</f>
        <v>102.5</v>
      </c>
      <c r="K55" s="1">
        <f>ROUND(F55*(O55),2)</f>
        <v>0</v>
      </c>
      <c r="L55" s="1">
        <f>ROUND(F55*(G55),2)</f>
        <v>0</v>
      </c>
      <c r="M55" s="1"/>
      <c r="N55" s="1">
        <v>1</v>
      </c>
      <c r="O55" s="1"/>
      <c r="P55" s="167"/>
      <c r="Q55" s="173"/>
      <c r="R55" s="173"/>
      <c r="S55" s="167">
        <f>ROUND(F55*(X55),3)</f>
        <v>0.13800000000000001</v>
      </c>
      <c r="X55">
        <v>1.3500000000000001E-3</v>
      </c>
      <c r="Z55">
        <v>0</v>
      </c>
    </row>
    <row r="56" spans="1:26" ht="24.95" customHeight="1" x14ac:dyDescent="0.25">
      <c r="A56" s="171"/>
      <c r="B56" s="168" t="s">
        <v>233</v>
      </c>
      <c r="C56" s="172" t="s">
        <v>234</v>
      </c>
      <c r="D56" s="168" t="s">
        <v>235</v>
      </c>
      <c r="E56" s="168" t="s">
        <v>236</v>
      </c>
      <c r="F56" s="169">
        <v>97.06</v>
      </c>
      <c r="G56" s="170"/>
      <c r="H56" s="170"/>
      <c r="I56" s="170">
        <f>ROUND(F56*(G56+H56),2)</f>
        <v>0</v>
      </c>
      <c r="J56" s="168">
        <f>ROUND(F56*(N56),2)</f>
        <v>903.63</v>
      </c>
      <c r="K56" s="1">
        <f>ROUND(F56*(O56),2)</f>
        <v>0</v>
      </c>
      <c r="L56" s="1">
        <f>ROUND(F56*(G56),2)</f>
        <v>0</v>
      </c>
      <c r="M56" s="1"/>
      <c r="N56" s="1">
        <v>9.31</v>
      </c>
      <c r="O56" s="1"/>
      <c r="P56" s="167">
        <f>ROUND(F56*(R56),3)</f>
        <v>0.13</v>
      </c>
      <c r="Q56" s="173"/>
      <c r="R56" s="173">
        <v>1.34E-3</v>
      </c>
      <c r="S56" s="167"/>
      <c r="Z56">
        <v>0</v>
      </c>
    </row>
    <row r="57" spans="1:26" ht="24.95" customHeight="1" x14ac:dyDescent="0.25">
      <c r="A57" s="171"/>
      <c r="B57" s="168" t="s">
        <v>237</v>
      </c>
      <c r="C57" s="172" t="s">
        <v>238</v>
      </c>
      <c r="D57" s="168" t="s">
        <v>239</v>
      </c>
      <c r="E57" s="168" t="s">
        <v>145</v>
      </c>
      <c r="F57" s="169">
        <v>0.13006040000000002</v>
      </c>
      <c r="G57" s="170"/>
      <c r="H57" s="170"/>
      <c r="I57" s="170">
        <f>ROUND(F57*(G57+H57),2)</f>
        <v>0</v>
      </c>
      <c r="J57" s="168">
        <f>ROUND(F57*(N57),2)</f>
        <v>7.12</v>
      </c>
      <c r="K57" s="1">
        <f>ROUND(F57*(O57),2)</f>
        <v>0</v>
      </c>
      <c r="L57" s="1">
        <f>ROUND(F57*(G57),2)</f>
        <v>0</v>
      </c>
      <c r="M57" s="1"/>
      <c r="N57" s="1">
        <v>54.78</v>
      </c>
      <c r="O57" s="1"/>
      <c r="P57" s="167"/>
      <c r="Q57" s="173"/>
      <c r="R57" s="173"/>
      <c r="S57" s="167"/>
      <c r="Z57">
        <v>0</v>
      </c>
    </row>
    <row r="58" spans="1:26" x14ac:dyDescent="0.25">
      <c r="A58" s="156"/>
      <c r="B58" s="156"/>
      <c r="C58" s="156"/>
      <c r="D58" s="156" t="s">
        <v>168</v>
      </c>
      <c r="E58" s="156"/>
      <c r="F58" s="167"/>
      <c r="G58" s="159">
        <f>ROUND((SUM(L54:L57))/1,2)</f>
        <v>0</v>
      </c>
      <c r="H58" s="159">
        <f>ROUND((SUM(M54:M57))/1,2)</f>
        <v>0</v>
      </c>
      <c r="I58" s="159">
        <f>ROUND((SUM(I54:I57))/1,2)</f>
        <v>0</v>
      </c>
      <c r="J58" s="156"/>
      <c r="K58" s="156"/>
      <c r="L58" s="156">
        <f>ROUND((SUM(L54:L57))/1,2)</f>
        <v>0</v>
      </c>
      <c r="M58" s="156">
        <f>ROUND((SUM(M54:M57))/1,2)</f>
        <v>0</v>
      </c>
      <c r="N58" s="156"/>
      <c r="O58" s="156"/>
      <c r="P58" s="174">
        <f>ROUND((SUM(P54:P57))/1,2)</f>
        <v>0.13</v>
      </c>
      <c r="Q58" s="153"/>
      <c r="R58" s="153"/>
      <c r="S58" s="174">
        <f>ROUND((SUM(S54:S57))/1,2)</f>
        <v>0.14000000000000001</v>
      </c>
      <c r="T58" s="153"/>
      <c r="U58" s="153"/>
      <c r="V58" s="153"/>
      <c r="W58" s="153"/>
      <c r="X58" s="153"/>
      <c r="Y58" s="153"/>
      <c r="Z58" s="153"/>
    </row>
    <row r="59" spans="1:26" x14ac:dyDescent="0.25">
      <c r="A59" s="1"/>
      <c r="B59" s="1"/>
      <c r="C59" s="1"/>
      <c r="D59" s="1"/>
      <c r="E59" s="1"/>
      <c r="F59" s="163"/>
      <c r="G59" s="149"/>
      <c r="H59" s="149"/>
      <c r="I59" s="149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56"/>
      <c r="B60" s="156"/>
      <c r="C60" s="156"/>
      <c r="D60" s="156" t="s">
        <v>169</v>
      </c>
      <c r="E60" s="156"/>
      <c r="F60" s="167"/>
      <c r="G60" s="157"/>
      <c r="H60" s="157"/>
      <c r="I60" s="157"/>
      <c r="J60" s="156"/>
      <c r="K60" s="156"/>
      <c r="L60" s="156"/>
      <c r="M60" s="156"/>
      <c r="N60" s="156"/>
      <c r="O60" s="156"/>
      <c r="P60" s="156"/>
      <c r="Q60" s="153"/>
      <c r="R60" s="153"/>
      <c r="S60" s="156"/>
      <c r="T60" s="153"/>
      <c r="U60" s="153"/>
      <c r="V60" s="153"/>
      <c r="W60" s="153"/>
      <c r="X60" s="153"/>
      <c r="Y60" s="153"/>
      <c r="Z60" s="153"/>
    </row>
    <row r="61" spans="1:26" ht="24.95" customHeight="1" x14ac:dyDescent="0.25">
      <c r="A61" s="171"/>
      <c r="B61" s="168" t="s">
        <v>240</v>
      </c>
      <c r="C61" s="172" t="s">
        <v>241</v>
      </c>
      <c r="D61" s="168" t="s">
        <v>242</v>
      </c>
      <c r="E61" s="168" t="s">
        <v>243</v>
      </c>
      <c r="F61" s="169">
        <v>477.28</v>
      </c>
      <c r="G61" s="170"/>
      <c r="H61" s="170"/>
      <c r="I61" s="170">
        <f t="shared" ref="I61:I104" si="7">ROUND(F61*(G61+H61),2)</f>
        <v>0</v>
      </c>
      <c r="J61" s="168">
        <f t="shared" ref="J61:J104" si="8">ROUND(F61*(N61),2)</f>
        <v>6801.24</v>
      </c>
      <c r="K61" s="1">
        <f t="shared" ref="K61:K104" si="9">ROUND(F61*(O61),2)</f>
        <v>0</v>
      </c>
      <c r="L61" s="1">
        <f>ROUND(F61*(G61),2)</f>
        <v>0</v>
      </c>
      <c r="M61" s="1"/>
      <c r="N61" s="1">
        <v>14.25</v>
      </c>
      <c r="O61" s="1"/>
      <c r="P61" s="167">
        <f t="shared" ref="P61:P101" si="10">ROUND(F61*(R61),3)</f>
        <v>0.95499999999999996</v>
      </c>
      <c r="Q61" s="173"/>
      <c r="R61" s="173">
        <v>2E-3</v>
      </c>
      <c r="S61" s="167"/>
      <c r="Z61">
        <v>0</v>
      </c>
    </row>
    <row r="62" spans="1:26" ht="35.1" customHeight="1" x14ac:dyDescent="0.25">
      <c r="A62" s="171"/>
      <c r="B62" s="168" t="s">
        <v>244</v>
      </c>
      <c r="C62" s="172" t="s">
        <v>245</v>
      </c>
      <c r="D62" s="168" t="s">
        <v>246</v>
      </c>
      <c r="E62" s="168" t="s">
        <v>149</v>
      </c>
      <c r="F62" s="169">
        <v>2</v>
      </c>
      <c r="G62" s="170"/>
      <c r="H62" s="170"/>
      <c r="I62" s="170">
        <f t="shared" si="7"/>
        <v>0</v>
      </c>
      <c r="J62" s="168">
        <f t="shared" si="8"/>
        <v>182.26</v>
      </c>
      <c r="K62" s="1">
        <f t="shared" si="9"/>
        <v>0</v>
      </c>
      <c r="L62" s="1"/>
      <c r="M62" s="1">
        <f t="shared" ref="M62:M101" si="11">ROUND(F62*(H62),2)</f>
        <v>0</v>
      </c>
      <c r="N62" s="1">
        <v>91.13</v>
      </c>
      <c r="O62" s="1"/>
      <c r="P62" s="167">
        <f t="shared" si="10"/>
        <v>5.2999999999999999E-2</v>
      </c>
      <c r="Q62" s="173"/>
      <c r="R62" s="173">
        <v>2.6419999999999999E-2</v>
      </c>
      <c r="S62" s="167"/>
      <c r="Z62">
        <v>0</v>
      </c>
    </row>
    <row r="63" spans="1:26" ht="35.1" customHeight="1" x14ac:dyDescent="0.25">
      <c r="A63" s="171"/>
      <c r="B63" s="168" t="s">
        <v>244</v>
      </c>
      <c r="C63" s="172" t="s">
        <v>247</v>
      </c>
      <c r="D63" s="168" t="s">
        <v>248</v>
      </c>
      <c r="E63" s="168" t="s">
        <v>149</v>
      </c>
      <c r="F63" s="169">
        <v>1</v>
      </c>
      <c r="G63" s="170"/>
      <c r="H63" s="170"/>
      <c r="I63" s="170">
        <f t="shared" si="7"/>
        <v>0</v>
      </c>
      <c r="J63" s="168">
        <f t="shared" si="8"/>
        <v>101.25</v>
      </c>
      <c r="K63" s="1">
        <f t="shared" si="9"/>
        <v>0</v>
      </c>
      <c r="L63" s="1"/>
      <c r="M63" s="1">
        <f t="shared" si="11"/>
        <v>0</v>
      </c>
      <c r="N63" s="1">
        <v>101.25</v>
      </c>
      <c r="O63" s="1"/>
      <c r="P63" s="167">
        <f t="shared" si="10"/>
        <v>2.8000000000000001E-2</v>
      </c>
      <c r="Q63" s="173"/>
      <c r="R63" s="173">
        <v>2.751E-2</v>
      </c>
      <c r="S63" s="167"/>
      <c r="Z63">
        <v>0</v>
      </c>
    </row>
    <row r="64" spans="1:26" ht="35.1" customHeight="1" x14ac:dyDescent="0.25">
      <c r="A64" s="171"/>
      <c r="B64" s="168" t="s">
        <v>244</v>
      </c>
      <c r="C64" s="172" t="s">
        <v>249</v>
      </c>
      <c r="D64" s="168" t="s">
        <v>250</v>
      </c>
      <c r="E64" s="168" t="s">
        <v>149</v>
      </c>
      <c r="F64" s="169">
        <v>1</v>
      </c>
      <c r="G64" s="170"/>
      <c r="H64" s="170"/>
      <c r="I64" s="170">
        <f t="shared" si="7"/>
        <v>0</v>
      </c>
      <c r="J64" s="168">
        <f t="shared" si="8"/>
        <v>126.56</v>
      </c>
      <c r="K64" s="1">
        <f t="shared" si="9"/>
        <v>0</v>
      </c>
      <c r="L64" s="1"/>
      <c r="M64" s="1">
        <f t="shared" si="11"/>
        <v>0</v>
      </c>
      <c r="N64" s="1">
        <v>126.56</v>
      </c>
      <c r="O64" s="1"/>
      <c r="P64" s="167">
        <f t="shared" si="10"/>
        <v>2.9000000000000001E-2</v>
      </c>
      <c r="Q64" s="173"/>
      <c r="R64" s="173">
        <v>2.9250000000000002E-2</v>
      </c>
      <c r="S64" s="167"/>
      <c r="Z64">
        <v>0</v>
      </c>
    </row>
    <row r="65" spans="1:26" ht="35.1" customHeight="1" x14ac:dyDescent="0.25">
      <c r="A65" s="171"/>
      <c r="B65" s="168" t="s">
        <v>244</v>
      </c>
      <c r="C65" s="172" t="s">
        <v>251</v>
      </c>
      <c r="D65" s="168" t="s">
        <v>252</v>
      </c>
      <c r="E65" s="168" t="s">
        <v>149</v>
      </c>
      <c r="F65" s="169">
        <v>3</v>
      </c>
      <c r="G65" s="170"/>
      <c r="H65" s="170"/>
      <c r="I65" s="170">
        <f t="shared" si="7"/>
        <v>0</v>
      </c>
      <c r="J65" s="168">
        <f t="shared" si="8"/>
        <v>455.64</v>
      </c>
      <c r="K65" s="1">
        <f t="shared" si="9"/>
        <v>0</v>
      </c>
      <c r="L65" s="1"/>
      <c r="M65" s="1">
        <f t="shared" si="11"/>
        <v>0</v>
      </c>
      <c r="N65" s="1">
        <v>151.88</v>
      </c>
      <c r="O65" s="1"/>
      <c r="P65" s="167">
        <f t="shared" si="10"/>
        <v>9.0999999999999998E-2</v>
      </c>
      <c r="Q65" s="173"/>
      <c r="R65" s="173">
        <v>3.0349999999999999E-2</v>
      </c>
      <c r="S65" s="167"/>
      <c r="Z65">
        <v>0</v>
      </c>
    </row>
    <row r="66" spans="1:26" ht="35.1" customHeight="1" x14ac:dyDescent="0.25">
      <c r="A66" s="171"/>
      <c r="B66" s="168" t="s">
        <v>244</v>
      </c>
      <c r="C66" s="172" t="s">
        <v>253</v>
      </c>
      <c r="D66" s="168" t="s">
        <v>254</v>
      </c>
      <c r="E66" s="168" t="s">
        <v>149</v>
      </c>
      <c r="F66" s="169">
        <v>2</v>
      </c>
      <c r="G66" s="170"/>
      <c r="H66" s="170"/>
      <c r="I66" s="170">
        <f t="shared" si="7"/>
        <v>0</v>
      </c>
      <c r="J66" s="168">
        <f t="shared" si="8"/>
        <v>162</v>
      </c>
      <c r="K66" s="1">
        <f t="shared" si="9"/>
        <v>0</v>
      </c>
      <c r="L66" s="1"/>
      <c r="M66" s="1">
        <f t="shared" si="11"/>
        <v>0</v>
      </c>
      <c r="N66" s="1">
        <v>81</v>
      </c>
      <c r="O66" s="1"/>
      <c r="P66" s="167">
        <f t="shared" si="10"/>
        <v>6.3E-2</v>
      </c>
      <c r="Q66" s="173"/>
      <c r="R66" s="173">
        <v>3.1519999999999999E-2</v>
      </c>
      <c r="S66" s="167"/>
      <c r="Z66">
        <v>0</v>
      </c>
    </row>
    <row r="67" spans="1:26" ht="35.1" customHeight="1" x14ac:dyDescent="0.25">
      <c r="A67" s="171"/>
      <c r="B67" s="168" t="s">
        <v>244</v>
      </c>
      <c r="C67" s="172" t="s">
        <v>255</v>
      </c>
      <c r="D67" s="168" t="s">
        <v>256</v>
      </c>
      <c r="E67" s="168" t="s">
        <v>149</v>
      </c>
      <c r="F67" s="169">
        <v>2</v>
      </c>
      <c r="G67" s="170"/>
      <c r="H67" s="170"/>
      <c r="I67" s="170">
        <f t="shared" si="7"/>
        <v>0</v>
      </c>
      <c r="J67" s="168">
        <f t="shared" si="8"/>
        <v>324</v>
      </c>
      <c r="K67" s="1">
        <f t="shared" si="9"/>
        <v>0</v>
      </c>
      <c r="L67" s="1"/>
      <c r="M67" s="1">
        <f t="shared" si="11"/>
        <v>0</v>
      </c>
      <c r="N67" s="1">
        <v>162</v>
      </c>
      <c r="O67" s="1"/>
      <c r="P67" s="167">
        <f t="shared" si="10"/>
        <v>6.5000000000000002E-2</v>
      </c>
      <c r="Q67" s="173"/>
      <c r="R67" s="173">
        <v>3.2620000000000003E-2</v>
      </c>
      <c r="S67" s="167"/>
      <c r="Z67">
        <v>0</v>
      </c>
    </row>
    <row r="68" spans="1:26" ht="35.1" customHeight="1" x14ac:dyDescent="0.25">
      <c r="A68" s="171"/>
      <c r="B68" s="168" t="s">
        <v>244</v>
      </c>
      <c r="C68" s="172" t="s">
        <v>257</v>
      </c>
      <c r="D68" s="168" t="s">
        <v>258</v>
      </c>
      <c r="E68" s="168" t="s">
        <v>149</v>
      </c>
      <c r="F68" s="169">
        <v>9</v>
      </c>
      <c r="G68" s="170"/>
      <c r="H68" s="170"/>
      <c r="I68" s="170">
        <f t="shared" si="7"/>
        <v>0</v>
      </c>
      <c r="J68" s="168">
        <f t="shared" si="8"/>
        <v>1822.5</v>
      </c>
      <c r="K68" s="1">
        <f t="shared" si="9"/>
        <v>0</v>
      </c>
      <c r="L68" s="1"/>
      <c r="M68" s="1">
        <f t="shared" si="11"/>
        <v>0</v>
      </c>
      <c r="N68" s="1">
        <v>202.5</v>
      </c>
      <c r="O68" s="1"/>
      <c r="P68" s="167">
        <f t="shared" si="10"/>
        <v>0.30499999999999999</v>
      </c>
      <c r="Q68" s="173"/>
      <c r="R68" s="173">
        <v>3.3860000000000001E-2</v>
      </c>
      <c r="S68" s="167"/>
      <c r="Z68">
        <v>0</v>
      </c>
    </row>
    <row r="69" spans="1:26" ht="35.1" customHeight="1" x14ac:dyDescent="0.25">
      <c r="A69" s="171"/>
      <c r="B69" s="168" t="s">
        <v>244</v>
      </c>
      <c r="C69" s="172" t="s">
        <v>259</v>
      </c>
      <c r="D69" s="168" t="s">
        <v>260</v>
      </c>
      <c r="E69" s="168" t="s">
        <v>149</v>
      </c>
      <c r="F69" s="169">
        <v>5</v>
      </c>
      <c r="G69" s="170"/>
      <c r="H69" s="170"/>
      <c r="I69" s="170">
        <f t="shared" si="7"/>
        <v>0</v>
      </c>
      <c r="J69" s="168">
        <f t="shared" si="8"/>
        <v>607.5</v>
      </c>
      <c r="K69" s="1">
        <f t="shared" si="9"/>
        <v>0</v>
      </c>
      <c r="L69" s="1"/>
      <c r="M69" s="1">
        <f t="shared" si="11"/>
        <v>0</v>
      </c>
      <c r="N69" s="1">
        <v>121.5</v>
      </c>
      <c r="O69" s="1"/>
      <c r="P69" s="167">
        <f t="shared" si="10"/>
        <v>0.17499999999999999</v>
      </c>
      <c r="Q69" s="173"/>
      <c r="R69" s="173">
        <v>3.4950000000000002E-2</v>
      </c>
      <c r="S69" s="167"/>
      <c r="Z69">
        <v>0</v>
      </c>
    </row>
    <row r="70" spans="1:26" ht="35.1" customHeight="1" x14ac:dyDescent="0.25">
      <c r="A70" s="171"/>
      <c r="B70" s="168" t="s">
        <v>244</v>
      </c>
      <c r="C70" s="172" t="s">
        <v>261</v>
      </c>
      <c r="D70" s="168" t="s">
        <v>262</v>
      </c>
      <c r="E70" s="168" t="s">
        <v>149</v>
      </c>
      <c r="F70" s="169">
        <v>7</v>
      </c>
      <c r="G70" s="170"/>
      <c r="H70" s="170"/>
      <c r="I70" s="170">
        <f t="shared" si="7"/>
        <v>0</v>
      </c>
      <c r="J70" s="168">
        <f t="shared" si="8"/>
        <v>1701</v>
      </c>
      <c r="K70" s="1">
        <f t="shared" si="9"/>
        <v>0</v>
      </c>
      <c r="L70" s="1"/>
      <c r="M70" s="1">
        <f t="shared" si="11"/>
        <v>0</v>
      </c>
      <c r="N70" s="1">
        <v>243</v>
      </c>
      <c r="O70" s="1"/>
      <c r="P70" s="167">
        <f t="shared" si="10"/>
        <v>0.18099999999999999</v>
      </c>
      <c r="Q70" s="173"/>
      <c r="R70" s="173">
        <v>2.5870000000000001E-2</v>
      </c>
      <c r="S70" s="167"/>
      <c r="Z70">
        <v>0</v>
      </c>
    </row>
    <row r="71" spans="1:26" ht="45.75" x14ac:dyDescent="0.25">
      <c r="A71" s="171"/>
      <c r="B71" s="168" t="s">
        <v>244</v>
      </c>
      <c r="C71" s="172" t="s">
        <v>263</v>
      </c>
      <c r="D71" s="168" t="s">
        <v>264</v>
      </c>
      <c r="E71" s="168" t="s">
        <v>149</v>
      </c>
      <c r="F71" s="169">
        <v>1</v>
      </c>
      <c r="G71" s="170"/>
      <c r="H71" s="170"/>
      <c r="I71" s="170">
        <f t="shared" si="7"/>
        <v>0</v>
      </c>
      <c r="J71" s="168">
        <f t="shared" si="8"/>
        <v>258.63</v>
      </c>
      <c r="K71" s="1">
        <f t="shared" si="9"/>
        <v>0</v>
      </c>
      <c r="L71" s="1"/>
      <c r="M71" s="1">
        <f t="shared" si="11"/>
        <v>0</v>
      </c>
      <c r="N71" s="1">
        <v>258.63</v>
      </c>
      <c r="O71" s="1"/>
      <c r="P71" s="167">
        <f t="shared" si="10"/>
        <v>2.7E-2</v>
      </c>
      <c r="Q71" s="173"/>
      <c r="R71" s="173">
        <v>2.7E-2</v>
      </c>
      <c r="S71" s="167"/>
      <c r="Z71">
        <v>0</v>
      </c>
    </row>
    <row r="72" spans="1:26" ht="35.1" customHeight="1" x14ac:dyDescent="0.25">
      <c r="A72" s="171"/>
      <c r="B72" s="168" t="s">
        <v>244</v>
      </c>
      <c r="C72" s="172" t="s">
        <v>265</v>
      </c>
      <c r="D72" s="168" t="s">
        <v>266</v>
      </c>
      <c r="E72" s="168" t="s">
        <v>149</v>
      </c>
      <c r="F72" s="169">
        <v>2</v>
      </c>
      <c r="G72" s="170"/>
      <c r="H72" s="170"/>
      <c r="I72" s="170">
        <f t="shared" si="7"/>
        <v>0</v>
      </c>
      <c r="J72" s="168">
        <f t="shared" si="8"/>
        <v>506.26</v>
      </c>
      <c r="K72" s="1">
        <f t="shared" si="9"/>
        <v>0</v>
      </c>
      <c r="L72" s="1"/>
      <c r="M72" s="1">
        <f t="shared" si="11"/>
        <v>0</v>
      </c>
      <c r="N72" s="1">
        <v>253.13</v>
      </c>
      <c r="O72" s="1"/>
      <c r="P72" s="167">
        <f t="shared" si="10"/>
        <v>5.5E-2</v>
      </c>
      <c r="Q72" s="173"/>
      <c r="R72" s="173">
        <v>2.7720000000000002E-2</v>
      </c>
      <c r="S72" s="167"/>
      <c r="Z72">
        <v>0</v>
      </c>
    </row>
    <row r="73" spans="1:26" ht="35.1" customHeight="1" x14ac:dyDescent="0.25">
      <c r="A73" s="171"/>
      <c r="B73" s="168" t="s">
        <v>244</v>
      </c>
      <c r="C73" s="172" t="s">
        <v>267</v>
      </c>
      <c r="D73" s="168" t="s">
        <v>268</v>
      </c>
      <c r="E73" s="168" t="s">
        <v>149</v>
      </c>
      <c r="F73" s="169">
        <v>1</v>
      </c>
      <c r="G73" s="170"/>
      <c r="H73" s="170"/>
      <c r="I73" s="170">
        <f t="shared" si="7"/>
        <v>0</v>
      </c>
      <c r="J73" s="168">
        <f t="shared" si="8"/>
        <v>82.69</v>
      </c>
      <c r="K73" s="1">
        <f t="shared" si="9"/>
        <v>0</v>
      </c>
      <c r="L73" s="1"/>
      <c r="M73" s="1">
        <f t="shared" si="11"/>
        <v>0</v>
      </c>
      <c r="N73" s="1">
        <v>82.69</v>
      </c>
      <c r="O73" s="1"/>
      <c r="P73" s="167">
        <f t="shared" si="10"/>
        <v>2.9000000000000001E-2</v>
      </c>
      <c r="Q73" s="173"/>
      <c r="R73" s="173">
        <v>2.8850000000000001E-2</v>
      </c>
      <c r="S73" s="167"/>
      <c r="Z73">
        <v>0</v>
      </c>
    </row>
    <row r="74" spans="1:26" ht="35.1" customHeight="1" x14ac:dyDescent="0.25">
      <c r="A74" s="171"/>
      <c r="B74" s="168" t="s">
        <v>244</v>
      </c>
      <c r="C74" s="172" t="s">
        <v>269</v>
      </c>
      <c r="D74" s="168" t="s">
        <v>270</v>
      </c>
      <c r="E74" s="168" t="s">
        <v>149</v>
      </c>
      <c r="F74" s="169">
        <v>1</v>
      </c>
      <c r="G74" s="170"/>
      <c r="H74" s="170"/>
      <c r="I74" s="170">
        <f t="shared" si="7"/>
        <v>0</v>
      </c>
      <c r="J74" s="168">
        <f t="shared" si="8"/>
        <v>303.75</v>
      </c>
      <c r="K74" s="1">
        <f t="shared" si="9"/>
        <v>0</v>
      </c>
      <c r="L74" s="1"/>
      <c r="M74" s="1">
        <f t="shared" si="11"/>
        <v>0</v>
      </c>
      <c r="N74" s="1">
        <v>303.75</v>
      </c>
      <c r="O74" s="1"/>
      <c r="P74" s="167">
        <f t="shared" si="10"/>
        <v>3.4000000000000002E-2</v>
      </c>
      <c r="Q74" s="173"/>
      <c r="R74" s="173">
        <v>3.4119999999999998E-2</v>
      </c>
      <c r="S74" s="167"/>
      <c r="Z74">
        <v>0</v>
      </c>
    </row>
    <row r="75" spans="1:26" ht="35.1" customHeight="1" x14ac:dyDescent="0.25">
      <c r="A75" s="171"/>
      <c r="B75" s="168" t="s">
        <v>244</v>
      </c>
      <c r="C75" s="172" t="s">
        <v>271</v>
      </c>
      <c r="D75" s="168" t="s">
        <v>272</v>
      </c>
      <c r="E75" s="168" t="s">
        <v>149</v>
      </c>
      <c r="F75" s="169">
        <v>2</v>
      </c>
      <c r="G75" s="170"/>
      <c r="H75" s="170"/>
      <c r="I75" s="170">
        <f t="shared" si="7"/>
        <v>0</v>
      </c>
      <c r="J75" s="168">
        <f t="shared" si="8"/>
        <v>810</v>
      </c>
      <c r="K75" s="1">
        <f t="shared" si="9"/>
        <v>0</v>
      </c>
      <c r="L75" s="1"/>
      <c r="M75" s="1">
        <f t="shared" si="11"/>
        <v>0</v>
      </c>
      <c r="N75" s="1">
        <v>405</v>
      </c>
      <c r="O75" s="1"/>
      <c r="P75" s="167">
        <f t="shared" si="10"/>
        <v>6.7000000000000004E-2</v>
      </c>
      <c r="Q75" s="173"/>
      <c r="R75" s="173">
        <v>3.3259999999999998E-2</v>
      </c>
      <c r="S75" s="167"/>
      <c r="Z75">
        <v>0</v>
      </c>
    </row>
    <row r="76" spans="1:26" ht="50.1" customHeight="1" x14ac:dyDescent="0.25">
      <c r="A76" s="171"/>
      <c r="B76" s="168" t="s">
        <v>244</v>
      </c>
      <c r="C76" s="172" t="s">
        <v>273</v>
      </c>
      <c r="D76" s="168" t="s">
        <v>274</v>
      </c>
      <c r="E76" s="168" t="s">
        <v>149</v>
      </c>
      <c r="F76" s="169">
        <v>3</v>
      </c>
      <c r="G76" s="170"/>
      <c r="H76" s="170"/>
      <c r="I76" s="170">
        <f t="shared" si="7"/>
        <v>0</v>
      </c>
      <c r="J76" s="168">
        <f t="shared" si="8"/>
        <v>1346.64</v>
      </c>
      <c r="K76" s="1">
        <f t="shared" si="9"/>
        <v>0</v>
      </c>
      <c r="L76" s="1"/>
      <c r="M76" s="1">
        <f t="shared" si="11"/>
        <v>0</v>
      </c>
      <c r="N76" s="1">
        <v>448.88</v>
      </c>
      <c r="O76" s="1"/>
      <c r="P76" s="167">
        <f t="shared" si="10"/>
        <v>0.10299999999999999</v>
      </c>
      <c r="Q76" s="173"/>
      <c r="R76" s="173">
        <v>3.4470000000000001E-2</v>
      </c>
      <c r="S76" s="167"/>
      <c r="Z76">
        <v>0</v>
      </c>
    </row>
    <row r="77" spans="1:26" ht="35.1" customHeight="1" x14ac:dyDescent="0.25">
      <c r="A77" s="171"/>
      <c r="B77" s="168" t="s">
        <v>244</v>
      </c>
      <c r="C77" s="172" t="s">
        <v>275</v>
      </c>
      <c r="D77" s="168" t="s">
        <v>276</v>
      </c>
      <c r="E77" s="168" t="s">
        <v>149</v>
      </c>
      <c r="F77" s="169">
        <v>1</v>
      </c>
      <c r="G77" s="170"/>
      <c r="H77" s="170"/>
      <c r="I77" s="170">
        <f t="shared" si="7"/>
        <v>0</v>
      </c>
      <c r="J77" s="168">
        <f t="shared" si="8"/>
        <v>28.13</v>
      </c>
      <c r="K77" s="1">
        <f t="shared" si="9"/>
        <v>0</v>
      </c>
      <c r="L77" s="1"/>
      <c r="M77" s="1">
        <f t="shared" si="11"/>
        <v>0</v>
      </c>
      <c r="N77" s="1">
        <v>28.13</v>
      </c>
      <c r="O77" s="1"/>
      <c r="P77" s="167">
        <f t="shared" si="10"/>
        <v>1.2E-2</v>
      </c>
      <c r="Q77" s="173"/>
      <c r="R77" s="173">
        <v>1.155E-2</v>
      </c>
      <c r="S77" s="167"/>
      <c r="Z77">
        <v>0</v>
      </c>
    </row>
    <row r="78" spans="1:26" ht="35.1" customHeight="1" x14ac:dyDescent="0.25">
      <c r="A78" s="171"/>
      <c r="B78" s="168" t="s">
        <v>244</v>
      </c>
      <c r="C78" s="172" t="s">
        <v>277</v>
      </c>
      <c r="D78" s="168" t="s">
        <v>278</v>
      </c>
      <c r="E78" s="168" t="s">
        <v>149</v>
      </c>
      <c r="F78" s="169">
        <v>2</v>
      </c>
      <c r="G78" s="170"/>
      <c r="H78" s="170"/>
      <c r="I78" s="170">
        <f t="shared" si="7"/>
        <v>0</v>
      </c>
      <c r="J78" s="168">
        <f t="shared" si="8"/>
        <v>81</v>
      </c>
      <c r="K78" s="1">
        <f t="shared" si="9"/>
        <v>0</v>
      </c>
      <c r="L78" s="1"/>
      <c r="M78" s="1">
        <f t="shared" si="11"/>
        <v>0</v>
      </c>
      <c r="N78" s="1">
        <v>40.5</v>
      </c>
      <c r="O78" s="1"/>
      <c r="P78" s="167">
        <f t="shared" si="10"/>
        <v>2.4E-2</v>
      </c>
      <c r="Q78" s="173"/>
      <c r="R78" s="173">
        <v>1.218E-2</v>
      </c>
      <c r="S78" s="167"/>
      <c r="Z78">
        <v>0</v>
      </c>
    </row>
    <row r="79" spans="1:26" ht="35.1" customHeight="1" x14ac:dyDescent="0.25">
      <c r="A79" s="171"/>
      <c r="B79" s="168" t="s">
        <v>244</v>
      </c>
      <c r="C79" s="172" t="s">
        <v>279</v>
      </c>
      <c r="D79" s="168" t="s">
        <v>280</v>
      </c>
      <c r="E79" s="168" t="s">
        <v>149</v>
      </c>
      <c r="F79" s="169">
        <v>9</v>
      </c>
      <c r="G79" s="170"/>
      <c r="H79" s="170"/>
      <c r="I79" s="170">
        <f t="shared" si="7"/>
        <v>0</v>
      </c>
      <c r="J79" s="168">
        <f t="shared" si="8"/>
        <v>546.75</v>
      </c>
      <c r="K79" s="1">
        <f t="shared" si="9"/>
        <v>0</v>
      </c>
      <c r="L79" s="1"/>
      <c r="M79" s="1">
        <f t="shared" si="11"/>
        <v>0</v>
      </c>
      <c r="N79" s="1">
        <v>60.75</v>
      </c>
      <c r="O79" s="1"/>
      <c r="P79" s="167">
        <f t="shared" si="10"/>
        <v>0.115</v>
      </c>
      <c r="Q79" s="173"/>
      <c r="R79" s="173">
        <v>1.282E-2</v>
      </c>
      <c r="S79" s="167"/>
      <c r="Z79">
        <v>0</v>
      </c>
    </row>
    <row r="80" spans="1:26" ht="35.1" customHeight="1" x14ac:dyDescent="0.25">
      <c r="A80" s="171"/>
      <c r="B80" s="168" t="s">
        <v>244</v>
      </c>
      <c r="C80" s="172" t="s">
        <v>281</v>
      </c>
      <c r="D80" s="168" t="s">
        <v>282</v>
      </c>
      <c r="E80" s="168" t="s">
        <v>149</v>
      </c>
      <c r="F80" s="169">
        <v>1</v>
      </c>
      <c r="G80" s="170"/>
      <c r="H80" s="170"/>
      <c r="I80" s="170">
        <f t="shared" si="7"/>
        <v>0</v>
      </c>
      <c r="J80" s="168">
        <f t="shared" si="8"/>
        <v>101.25</v>
      </c>
      <c r="K80" s="1">
        <f t="shared" si="9"/>
        <v>0</v>
      </c>
      <c r="L80" s="1"/>
      <c r="M80" s="1">
        <f t="shared" si="11"/>
        <v>0</v>
      </c>
      <c r="N80" s="1">
        <v>101.25</v>
      </c>
      <c r="O80" s="1"/>
      <c r="P80" s="167">
        <f t="shared" si="10"/>
        <v>1.4999999999999999E-2</v>
      </c>
      <c r="Q80" s="173"/>
      <c r="R80" s="173">
        <v>1.49E-2</v>
      </c>
      <c r="S80" s="167"/>
      <c r="Z80">
        <v>0</v>
      </c>
    </row>
    <row r="81" spans="1:26" ht="35.1" customHeight="1" x14ac:dyDescent="0.25">
      <c r="A81" s="171"/>
      <c r="B81" s="168" t="s">
        <v>244</v>
      </c>
      <c r="C81" s="172" t="s">
        <v>283</v>
      </c>
      <c r="D81" s="168" t="s">
        <v>284</v>
      </c>
      <c r="E81" s="168" t="s">
        <v>149</v>
      </c>
      <c r="F81" s="169">
        <v>3</v>
      </c>
      <c r="G81" s="170"/>
      <c r="H81" s="170"/>
      <c r="I81" s="170">
        <f t="shared" si="7"/>
        <v>0</v>
      </c>
      <c r="J81" s="168">
        <f t="shared" si="8"/>
        <v>1063.1400000000001</v>
      </c>
      <c r="K81" s="1">
        <f t="shared" si="9"/>
        <v>0</v>
      </c>
      <c r="L81" s="1"/>
      <c r="M81" s="1">
        <f t="shared" si="11"/>
        <v>0</v>
      </c>
      <c r="N81" s="1">
        <v>354.38</v>
      </c>
      <c r="O81" s="1"/>
      <c r="P81" s="167">
        <f t="shared" si="10"/>
        <v>0.11899999999999999</v>
      </c>
      <c r="Q81" s="173"/>
      <c r="R81" s="173">
        <v>3.9559999999999998E-2</v>
      </c>
      <c r="S81" s="167"/>
      <c r="Z81">
        <v>0</v>
      </c>
    </row>
    <row r="82" spans="1:26" ht="35.1" customHeight="1" x14ac:dyDescent="0.25">
      <c r="A82" s="171"/>
      <c r="B82" s="168" t="s">
        <v>244</v>
      </c>
      <c r="C82" s="172" t="s">
        <v>285</v>
      </c>
      <c r="D82" s="168" t="s">
        <v>286</v>
      </c>
      <c r="E82" s="168" t="s">
        <v>149</v>
      </c>
      <c r="F82" s="169">
        <v>1</v>
      </c>
      <c r="G82" s="170"/>
      <c r="H82" s="170"/>
      <c r="I82" s="170">
        <f t="shared" si="7"/>
        <v>0</v>
      </c>
      <c r="J82" s="168">
        <f t="shared" si="8"/>
        <v>271.88</v>
      </c>
      <c r="K82" s="1">
        <f t="shared" si="9"/>
        <v>0</v>
      </c>
      <c r="L82" s="1"/>
      <c r="M82" s="1">
        <f t="shared" si="11"/>
        <v>0</v>
      </c>
      <c r="N82" s="1">
        <v>271.88</v>
      </c>
      <c r="O82" s="1"/>
      <c r="P82" s="167">
        <f t="shared" si="10"/>
        <v>2.9000000000000001E-2</v>
      </c>
      <c r="Q82" s="173"/>
      <c r="R82" s="173">
        <v>2.913E-2</v>
      </c>
      <c r="S82" s="167"/>
      <c r="Z82">
        <v>0</v>
      </c>
    </row>
    <row r="83" spans="1:26" ht="35.1" customHeight="1" x14ac:dyDescent="0.25">
      <c r="A83" s="171"/>
      <c r="B83" s="168" t="s">
        <v>244</v>
      </c>
      <c r="C83" s="172" t="s">
        <v>287</v>
      </c>
      <c r="D83" s="168" t="s">
        <v>288</v>
      </c>
      <c r="E83" s="168" t="s">
        <v>149</v>
      </c>
      <c r="F83" s="169">
        <v>1</v>
      </c>
      <c r="G83" s="170"/>
      <c r="H83" s="170"/>
      <c r="I83" s="170">
        <f t="shared" si="7"/>
        <v>0</v>
      </c>
      <c r="J83" s="168">
        <f t="shared" si="8"/>
        <v>486</v>
      </c>
      <c r="K83" s="1">
        <f t="shared" si="9"/>
        <v>0</v>
      </c>
      <c r="L83" s="1"/>
      <c r="M83" s="1">
        <f t="shared" si="11"/>
        <v>0</v>
      </c>
      <c r="N83" s="1">
        <v>486</v>
      </c>
      <c r="O83" s="1"/>
      <c r="P83" s="167">
        <f t="shared" si="10"/>
        <v>3.2000000000000001E-2</v>
      </c>
      <c r="Q83" s="173"/>
      <c r="R83" s="173">
        <v>3.2460000000000003E-2</v>
      </c>
      <c r="S83" s="167"/>
      <c r="Z83">
        <v>0</v>
      </c>
    </row>
    <row r="84" spans="1:26" ht="35.1" customHeight="1" x14ac:dyDescent="0.25">
      <c r="A84" s="171"/>
      <c r="B84" s="168" t="s">
        <v>244</v>
      </c>
      <c r="C84" s="172" t="s">
        <v>289</v>
      </c>
      <c r="D84" s="168" t="s">
        <v>290</v>
      </c>
      <c r="E84" s="168" t="s">
        <v>149</v>
      </c>
      <c r="F84" s="169">
        <v>2</v>
      </c>
      <c r="G84" s="170"/>
      <c r="H84" s="170"/>
      <c r="I84" s="170">
        <f t="shared" si="7"/>
        <v>0</v>
      </c>
      <c r="J84" s="168">
        <f t="shared" si="8"/>
        <v>810</v>
      </c>
      <c r="K84" s="1">
        <f t="shared" si="9"/>
        <v>0</v>
      </c>
      <c r="L84" s="1"/>
      <c r="M84" s="1">
        <f t="shared" si="11"/>
        <v>0</v>
      </c>
      <c r="N84" s="1">
        <v>405</v>
      </c>
      <c r="O84" s="1"/>
      <c r="P84" s="167">
        <f t="shared" si="10"/>
        <v>6.9000000000000006E-2</v>
      </c>
      <c r="Q84" s="173"/>
      <c r="R84" s="173">
        <v>3.4369999999999998E-2</v>
      </c>
      <c r="S84" s="167"/>
      <c r="Z84">
        <v>0</v>
      </c>
    </row>
    <row r="85" spans="1:26" ht="35.1" customHeight="1" x14ac:dyDescent="0.25">
      <c r="A85" s="171"/>
      <c r="B85" s="168" t="s">
        <v>244</v>
      </c>
      <c r="C85" s="172" t="s">
        <v>291</v>
      </c>
      <c r="D85" s="168" t="s">
        <v>292</v>
      </c>
      <c r="E85" s="168" t="s">
        <v>149</v>
      </c>
      <c r="F85" s="169">
        <v>1</v>
      </c>
      <c r="G85" s="170"/>
      <c r="H85" s="170"/>
      <c r="I85" s="170">
        <f t="shared" si="7"/>
        <v>0</v>
      </c>
      <c r="J85" s="168">
        <f t="shared" si="8"/>
        <v>438</v>
      </c>
      <c r="K85" s="1">
        <f t="shared" si="9"/>
        <v>0</v>
      </c>
      <c r="L85" s="1"/>
      <c r="M85" s="1">
        <f t="shared" si="11"/>
        <v>0</v>
      </c>
      <c r="N85" s="1">
        <v>438</v>
      </c>
      <c r="O85" s="1"/>
      <c r="P85" s="167">
        <f t="shared" si="10"/>
        <v>3.6999999999999998E-2</v>
      </c>
      <c r="Q85" s="173"/>
      <c r="R85" s="173">
        <v>3.696E-2</v>
      </c>
      <c r="S85" s="167"/>
      <c r="Z85">
        <v>0</v>
      </c>
    </row>
    <row r="86" spans="1:26" ht="50.1" customHeight="1" x14ac:dyDescent="0.25">
      <c r="A86" s="171"/>
      <c r="B86" s="168" t="s">
        <v>244</v>
      </c>
      <c r="C86" s="172" t="s">
        <v>293</v>
      </c>
      <c r="D86" s="168" t="s">
        <v>294</v>
      </c>
      <c r="E86" s="168" t="s">
        <v>149</v>
      </c>
      <c r="F86" s="169">
        <v>2</v>
      </c>
      <c r="G86" s="170"/>
      <c r="H86" s="170"/>
      <c r="I86" s="170">
        <f t="shared" si="7"/>
        <v>0</v>
      </c>
      <c r="J86" s="168">
        <f t="shared" si="8"/>
        <v>812.74</v>
      </c>
      <c r="K86" s="1">
        <f t="shared" si="9"/>
        <v>0</v>
      </c>
      <c r="L86" s="1"/>
      <c r="M86" s="1">
        <f t="shared" si="11"/>
        <v>0</v>
      </c>
      <c r="N86" s="1">
        <v>406.37</v>
      </c>
      <c r="O86" s="1"/>
      <c r="P86" s="167">
        <f t="shared" si="10"/>
        <v>7.9000000000000001E-2</v>
      </c>
      <c r="Q86" s="173"/>
      <c r="R86" s="173">
        <v>3.9609999999999999E-2</v>
      </c>
      <c r="S86" s="167"/>
      <c r="Z86">
        <v>0</v>
      </c>
    </row>
    <row r="87" spans="1:26" ht="35.1" customHeight="1" x14ac:dyDescent="0.25">
      <c r="A87" s="171"/>
      <c r="B87" s="168" t="s">
        <v>244</v>
      </c>
      <c r="C87" s="172" t="s">
        <v>295</v>
      </c>
      <c r="D87" s="168" t="s">
        <v>296</v>
      </c>
      <c r="E87" s="168" t="s">
        <v>149</v>
      </c>
      <c r="F87" s="169">
        <v>1</v>
      </c>
      <c r="G87" s="170"/>
      <c r="H87" s="170"/>
      <c r="I87" s="170">
        <f t="shared" si="7"/>
        <v>0</v>
      </c>
      <c r="J87" s="168">
        <f t="shared" si="8"/>
        <v>364.95</v>
      </c>
      <c r="K87" s="1">
        <f t="shared" si="9"/>
        <v>0</v>
      </c>
      <c r="L87" s="1"/>
      <c r="M87" s="1">
        <f t="shared" si="11"/>
        <v>0</v>
      </c>
      <c r="N87" s="1">
        <v>364.95</v>
      </c>
      <c r="O87" s="1"/>
      <c r="P87" s="167">
        <f t="shared" si="10"/>
        <v>4.1000000000000002E-2</v>
      </c>
      <c r="Q87" s="173"/>
      <c r="R87" s="173">
        <v>4.086E-2</v>
      </c>
      <c r="S87" s="167"/>
      <c r="Z87">
        <v>0</v>
      </c>
    </row>
    <row r="88" spans="1:26" ht="50.1" customHeight="1" x14ac:dyDescent="0.25">
      <c r="A88" s="171"/>
      <c r="B88" s="168" t="s">
        <v>244</v>
      </c>
      <c r="C88" s="172" t="s">
        <v>255</v>
      </c>
      <c r="D88" s="168" t="s">
        <v>297</v>
      </c>
      <c r="E88" s="168" t="s">
        <v>149</v>
      </c>
      <c r="F88" s="169">
        <v>1</v>
      </c>
      <c r="G88" s="170"/>
      <c r="H88" s="170"/>
      <c r="I88" s="170">
        <f t="shared" si="7"/>
        <v>0</v>
      </c>
      <c r="J88" s="168">
        <f t="shared" si="8"/>
        <v>596.4</v>
      </c>
      <c r="K88" s="1">
        <f t="shared" si="9"/>
        <v>0</v>
      </c>
      <c r="L88" s="1"/>
      <c r="M88" s="1">
        <f t="shared" si="11"/>
        <v>0</v>
      </c>
      <c r="N88" s="1">
        <v>596.4</v>
      </c>
      <c r="O88" s="1"/>
      <c r="P88" s="167">
        <f t="shared" si="10"/>
        <v>3.3000000000000002E-2</v>
      </c>
      <c r="Q88" s="173"/>
      <c r="R88" s="173">
        <v>3.2620000000000003E-2</v>
      </c>
      <c r="S88" s="167"/>
      <c r="Z88">
        <v>0</v>
      </c>
    </row>
    <row r="89" spans="1:26" ht="35.1" customHeight="1" x14ac:dyDescent="0.25">
      <c r="A89" s="171"/>
      <c r="B89" s="168" t="s">
        <v>244</v>
      </c>
      <c r="C89" s="172" t="s">
        <v>255</v>
      </c>
      <c r="D89" s="168" t="s">
        <v>298</v>
      </c>
      <c r="E89" s="168" t="s">
        <v>149</v>
      </c>
      <c r="F89" s="169">
        <v>2</v>
      </c>
      <c r="G89" s="170"/>
      <c r="H89" s="170"/>
      <c r="I89" s="170">
        <f t="shared" si="7"/>
        <v>0</v>
      </c>
      <c r="J89" s="168">
        <f t="shared" si="8"/>
        <v>237</v>
      </c>
      <c r="K89" s="1">
        <f t="shared" si="9"/>
        <v>0</v>
      </c>
      <c r="L89" s="1"/>
      <c r="M89" s="1">
        <f t="shared" si="11"/>
        <v>0</v>
      </c>
      <c r="N89" s="1">
        <v>118.5</v>
      </c>
      <c r="O89" s="1"/>
      <c r="P89" s="167">
        <f t="shared" si="10"/>
        <v>6.5000000000000002E-2</v>
      </c>
      <c r="Q89" s="173"/>
      <c r="R89" s="173">
        <v>3.2620000000000003E-2</v>
      </c>
      <c r="S89" s="167"/>
      <c r="Z89">
        <v>0</v>
      </c>
    </row>
    <row r="90" spans="1:26" ht="35.1" customHeight="1" x14ac:dyDescent="0.25">
      <c r="A90" s="171"/>
      <c r="B90" s="168" t="s">
        <v>244</v>
      </c>
      <c r="C90" s="172" t="s">
        <v>259</v>
      </c>
      <c r="D90" s="168" t="s">
        <v>299</v>
      </c>
      <c r="E90" s="168" t="s">
        <v>149</v>
      </c>
      <c r="F90" s="169">
        <v>2</v>
      </c>
      <c r="G90" s="170"/>
      <c r="H90" s="170"/>
      <c r="I90" s="170">
        <f t="shared" si="7"/>
        <v>0</v>
      </c>
      <c r="J90" s="168">
        <f t="shared" si="8"/>
        <v>748.8</v>
      </c>
      <c r="K90" s="1">
        <f t="shared" si="9"/>
        <v>0</v>
      </c>
      <c r="L90" s="1"/>
      <c r="M90" s="1">
        <f t="shared" si="11"/>
        <v>0</v>
      </c>
      <c r="N90" s="1">
        <v>374.4</v>
      </c>
      <c r="O90" s="1"/>
      <c r="P90" s="167">
        <f t="shared" si="10"/>
        <v>7.0000000000000007E-2</v>
      </c>
      <c r="Q90" s="173"/>
      <c r="R90" s="173">
        <v>3.4950000000000002E-2</v>
      </c>
      <c r="S90" s="167"/>
      <c r="Z90">
        <v>0</v>
      </c>
    </row>
    <row r="91" spans="1:26" ht="35.1" customHeight="1" x14ac:dyDescent="0.25">
      <c r="A91" s="171"/>
      <c r="B91" s="168" t="s">
        <v>244</v>
      </c>
      <c r="C91" s="172" t="s">
        <v>263</v>
      </c>
      <c r="D91" s="168" t="s">
        <v>300</v>
      </c>
      <c r="E91" s="168" t="s">
        <v>149</v>
      </c>
      <c r="F91" s="169">
        <v>1</v>
      </c>
      <c r="G91" s="170"/>
      <c r="H91" s="170"/>
      <c r="I91" s="170">
        <f t="shared" si="7"/>
        <v>0</v>
      </c>
      <c r="J91" s="168">
        <f t="shared" si="8"/>
        <v>556.88</v>
      </c>
      <c r="K91" s="1">
        <f t="shared" si="9"/>
        <v>0</v>
      </c>
      <c r="L91" s="1"/>
      <c r="M91" s="1">
        <f t="shared" si="11"/>
        <v>0</v>
      </c>
      <c r="N91" s="1">
        <v>556.88</v>
      </c>
      <c r="O91" s="1"/>
      <c r="P91" s="167">
        <f t="shared" si="10"/>
        <v>2.7E-2</v>
      </c>
      <c r="Q91" s="173"/>
      <c r="R91" s="173">
        <v>2.7E-2</v>
      </c>
      <c r="S91" s="167"/>
      <c r="Z91">
        <v>0</v>
      </c>
    </row>
    <row r="92" spans="1:26" ht="50.1" customHeight="1" x14ac:dyDescent="0.25">
      <c r="A92" s="171"/>
      <c r="B92" s="168" t="s">
        <v>244</v>
      </c>
      <c r="C92" s="172" t="s">
        <v>265</v>
      </c>
      <c r="D92" s="168" t="s">
        <v>301</v>
      </c>
      <c r="E92" s="168" t="s">
        <v>149</v>
      </c>
      <c r="F92" s="169">
        <v>1</v>
      </c>
      <c r="G92" s="170"/>
      <c r="H92" s="170"/>
      <c r="I92" s="170">
        <f t="shared" si="7"/>
        <v>0</v>
      </c>
      <c r="J92" s="168">
        <f t="shared" si="8"/>
        <v>686.31</v>
      </c>
      <c r="K92" s="1">
        <f t="shared" si="9"/>
        <v>0</v>
      </c>
      <c r="L92" s="1"/>
      <c r="M92" s="1">
        <f t="shared" si="11"/>
        <v>0</v>
      </c>
      <c r="N92" s="1">
        <v>686.31</v>
      </c>
      <c r="O92" s="1"/>
      <c r="P92" s="167">
        <f t="shared" si="10"/>
        <v>2.8000000000000001E-2</v>
      </c>
      <c r="Q92" s="173"/>
      <c r="R92" s="173">
        <v>2.7720000000000002E-2</v>
      </c>
      <c r="S92" s="167"/>
      <c r="Z92">
        <v>0</v>
      </c>
    </row>
    <row r="93" spans="1:26" ht="45.75" x14ac:dyDescent="0.25">
      <c r="A93" s="171"/>
      <c r="B93" s="168" t="s">
        <v>244</v>
      </c>
      <c r="C93" s="172" t="s">
        <v>267</v>
      </c>
      <c r="D93" s="168" t="s">
        <v>302</v>
      </c>
      <c r="E93" s="168" t="s">
        <v>149</v>
      </c>
      <c r="F93" s="169">
        <v>1</v>
      </c>
      <c r="G93" s="170"/>
      <c r="H93" s="170"/>
      <c r="I93" s="170">
        <f t="shared" si="7"/>
        <v>0</v>
      </c>
      <c r="J93" s="168">
        <f t="shared" si="8"/>
        <v>243</v>
      </c>
      <c r="K93" s="1">
        <f t="shared" si="9"/>
        <v>0</v>
      </c>
      <c r="L93" s="1"/>
      <c r="M93" s="1">
        <f t="shared" si="11"/>
        <v>0</v>
      </c>
      <c r="N93" s="1">
        <v>243</v>
      </c>
      <c r="O93" s="1"/>
      <c r="P93" s="167">
        <f t="shared" si="10"/>
        <v>2.9000000000000001E-2</v>
      </c>
      <c r="Q93" s="173"/>
      <c r="R93" s="173">
        <v>2.8850000000000001E-2</v>
      </c>
      <c r="S93" s="167"/>
      <c r="Z93">
        <v>0</v>
      </c>
    </row>
    <row r="94" spans="1:26" ht="35.1" customHeight="1" x14ac:dyDescent="0.25">
      <c r="A94" s="171"/>
      <c r="B94" s="168" t="s">
        <v>244</v>
      </c>
      <c r="C94" s="172" t="s">
        <v>269</v>
      </c>
      <c r="D94" s="168" t="s">
        <v>303</v>
      </c>
      <c r="E94" s="168" t="s">
        <v>149</v>
      </c>
      <c r="F94" s="169">
        <v>1</v>
      </c>
      <c r="G94" s="170"/>
      <c r="H94" s="170"/>
      <c r="I94" s="170">
        <f t="shared" si="7"/>
        <v>0</v>
      </c>
      <c r="J94" s="168">
        <f t="shared" si="8"/>
        <v>340.88</v>
      </c>
      <c r="K94" s="1">
        <f t="shared" si="9"/>
        <v>0</v>
      </c>
      <c r="L94" s="1"/>
      <c r="M94" s="1">
        <f t="shared" si="11"/>
        <v>0</v>
      </c>
      <c r="N94" s="1">
        <v>340.88</v>
      </c>
      <c r="O94" s="1"/>
      <c r="P94" s="167">
        <f t="shared" si="10"/>
        <v>3.4000000000000002E-2</v>
      </c>
      <c r="Q94" s="173"/>
      <c r="R94" s="173">
        <v>3.4119999999999998E-2</v>
      </c>
      <c r="S94" s="167"/>
      <c r="Z94">
        <v>0</v>
      </c>
    </row>
    <row r="95" spans="1:26" ht="35.1" customHeight="1" x14ac:dyDescent="0.25">
      <c r="A95" s="171"/>
      <c r="B95" s="168" t="s">
        <v>244</v>
      </c>
      <c r="C95" s="172" t="s">
        <v>271</v>
      </c>
      <c r="D95" s="168" t="s">
        <v>304</v>
      </c>
      <c r="E95" s="168" t="s">
        <v>149</v>
      </c>
      <c r="F95" s="169">
        <v>1</v>
      </c>
      <c r="G95" s="170"/>
      <c r="H95" s="170"/>
      <c r="I95" s="170">
        <f t="shared" si="7"/>
        <v>0</v>
      </c>
      <c r="J95" s="168">
        <f t="shared" si="8"/>
        <v>393.75</v>
      </c>
      <c r="K95" s="1">
        <f t="shared" si="9"/>
        <v>0</v>
      </c>
      <c r="L95" s="1"/>
      <c r="M95" s="1">
        <f t="shared" si="11"/>
        <v>0</v>
      </c>
      <c r="N95" s="1">
        <v>393.75</v>
      </c>
      <c r="O95" s="1"/>
      <c r="P95" s="167">
        <f t="shared" si="10"/>
        <v>3.3000000000000002E-2</v>
      </c>
      <c r="Q95" s="173"/>
      <c r="R95" s="173">
        <v>3.3259999999999998E-2</v>
      </c>
      <c r="S95" s="167"/>
      <c r="Z95">
        <v>0</v>
      </c>
    </row>
    <row r="96" spans="1:26" ht="57" x14ac:dyDescent="0.25">
      <c r="A96" s="171"/>
      <c r="B96" s="168" t="s">
        <v>244</v>
      </c>
      <c r="C96" s="172" t="s">
        <v>305</v>
      </c>
      <c r="D96" s="168" t="s">
        <v>306</v>
      </c>
      <c r="E96" s="168" t="s">
        <v>149</v>
      </c>
      <c r="F96" s="169">
        <v>1</v>
      </c>
      <c r="G96" s="170"/>
      <c r="H96" s="170"/>
      <c r="I96" s="170">
        <f t="shared" si="7"/>
        <v>0</v>
      </c>
      <c r="J96" s="168">
        <f t="shared" si="8"/>
        <v>461.25</v>
      </c>
      <c r="K96" s="1">
        <f t="shared" si="9"/>
        <v>0</v>
      </c>
      <c r="L96" s="1"/>
      <c r="M96" s="1">
        <f t="shared" si="11"/>
        <v>0</v>
      </c>
      <c r="N96" s="1">
        <v>461.25</v>
      </c>
      <c r="O96" s="1"/>
      <c r="P96" s="167">
        <f t="shared" si="10"/>
        <v>3.5999999999999997E-2</v>
      </c>
      <c r="Q96" s="173"/>
      <c r="R96" s="173">
        <v>3.5770000000000003E-2</v>
      </c>
      <c r="S96" s="167"/>
      <c r="Z96">
        <v>0</v>
      </c>
    </row>
    <row r="97" spans="1:26" ht="57" x14ac:dyDescent="0.25">
      <c r="A97" s="171"/>
      <c r="B97" s="168" t="s">
        <v>244</v>
      </c>
      <c r="C97" s="172" t="s">
        <v>283</v>
      </c>
      <c r="D97" s="168" t="s">
        <v>307</v>
      </c>
      <c r="E97" s="168" t="s">
        <v>149</v>
      </c>
      <c r="F97" s="169">
        <v>1</v>
      </c>
      <c r="G97" s="170"/>
      <c r="H97" s="170"/>
      <c r="I97" s="170">
        <f t="shared" si="7"/>
        <v>0</v>
      </c>
      <c r="J97" s="168">
        <f t="shared" si="8"/>
        <v>574.22</v>
      </c>
      <c r="K97" s="1">
        <f t="shared" si="9"/>
        <v>0</v>
      </c>
      <c r="L97" s="1"/>
      <c r="M97" s="1">
        <f t="shared" si="11"/>
        <v>0</v>
      </c>
      <c r="N97" s="1">
        <v>574.22</v>
      </c>
      <c r="O97" s="1"/>
      <c r="P97" s="167">
        <f t="shared" si="10"/>
        <v>0.04</v>
      </c>
      <c r="Q97" s="173"/>
      <c r="R97" s="173">
        <v>3.9559999999999998E-2</v>
      </c>
      <c r="S97" s="167"/>
      <c r="Z97">
        <v>0</v>
      </c>
    </row>
    <row r="98" spans="1:26" ht="57" x14ac:dyDescent="0.25">
      <c r="A98" s="171"/>
      <c r="B98" s="168" t="s">
        <v>244</v>
      </c>
      <c r="C98" s="172" t="s">
        <v>285</v>
      </c>
      <c r="D98" s="168" t="s">
        <v>308</v>
      </c>
      <c r="E98" s="168" t="s">
        <v>149</v>
      </c>
      <c r="F98" s="169">
        <v>1</v>
      </c>
      <c r="G98" s="170"/>
      <c r="H98" s="170"/>
      <c r="I98" s="170">
        <f t="shared" si="7"/>
        <v>0</v>
      </c>
      <c r="J98" s="168">
        <f t="shared" si="8"/>
        <v>632.80999999999995</v>
      </c>
      <c r="K98" s="1">
        <f t="shared" si="9"/>
        <v>0</v>
      </c>
      <c r="L98" s="1"/>
      <c r="M98" s="1">
        <f t="shared" si="11"/>
        <v>0</v>
      </c>
      <c r="N98" s="1">
        <v>632.80999999999995</v>
      </c>
      <c r="O98" s="1"/>
      <c r="P98" s="167">
        <f t="shared" si="10"/>
        <v>2.9000000000000001E-2</v>
      </c>
      <c r="Q98" s="173"/>
      <c r="R98" s="173">
        <v>2.913E-2</v>
      </c>
      <c r="S98" s="167"/>
      <c r="Z98">
        <v>0</v>
      </c>
    </row>
    <row r="99" spans="1:26" ht="57" x14ac:dyDescent="0.25">
      <c r="A99" s="171"/>
      <c r="B99" s="168" t="s">
        <v>244</v>
      </c>
      <c r="C99" s="172" t="s">
        <v>287</v>
      </c>
      <c r="D99" s="168" t="s">
        <v>309</v>
      </c>
      <c r="E99" s="168" t="s">
        <v>149</v>
      </c>
      <c r="F99" s="169">
        <v>1</v>
      </c>
      <c r="G99" s="170"/>
      <c r="H99" s="170"/>
      <c r="I99" s="170">
        <f t="shared" si="7"/>
        <v>0</v>
      </c>
      <c r="J99" s="168">
        <f t="shared" si="8"/>
        <v>708.75</v>
      </c>
      <c r="K99" s="1">
        <f t="shared" si="9"/>
        <v>0</v>
      </c>
      <c r="L99" s="1"/>
      <c r="M99" s="1">
        <f t="shared" si="11"/>
        <v>0</v>
      </c>
      <c r="N99" s="1">
        <v>708.75</v>
      </c>
      <c r="O99" s="1"/>
      <c r="P99" s="167">
        <f t="shared" si="10"/>
        <v>3.2000000000000001E-2</v>
      </c>
      <c r="Q99" s="173"/>
      <c r="R99" s="173">
        <v>3.2460000000000003E-2</v>
      </c>
      <c r="S99" s="167"/>
      <c r="Z99">
        <v>0</v>
      </c>
    </row>
    <row r="100" spans="1:26" ht="35.1" customHeight="1" x14ac:dyDescent="0.25">
      <c r="A100" s="171"/>
      <c r="B100" s="168" t="s">
        <v>244</v>
      </c>
      <c r="C100" s="172" t="s">
        <v>289</v>
      </c>
      <c r="D100" s="168" t="s">
        <v>310</v>
      </c>
      <c r="E100" s="168" t="s">
        <v>149</v>
      </c>
      <c r="F100" s="169">
        <v>1</v>
      </c>
      <c r="G100" s="170"/>
      <c r="H100" s="170"/>
      <c r="I100" s="170">
        <f t="shared" si="7"/>
        <v>0</v>
      </c>
      <c r="J100" s="168">
        <f t="shared" si="8"/>
        <v>731.25</v>
      </c>
      <c r="K100" s="1">
        <f t="shared" si="9"/>
        <v>0</v>
      </c>
      <c r="L100" s="1"/>
      <c r="M100" s="1">
        <f t="shared" si="11"/>
        <v>0</v>
      </c>
      <c r="N100" s="1">
        <v>731.25</v>
      </c>
      <c r="O100" s="1"/>
      <c r="P100" s="167">
        <f t="shared" si="10"/>
        <v>3.4000000000000002E-2</v>
      </c>
      <c r="Q100" s="173"/>
      <c r="R100" s="173">
        <v>3.4369999999999998E-2</v>
      </c>
      <c r="S100" s="167"/>
      <c r="Z100">
        <v>0</v>
      </c>
    </row>
    <row r="101" spans="1:26" ht="35.1" customHeight="1" x14ac:dyDescent="0.25">
      <c r="A101" s="171"/>
      <c r="B101" s="168" t="s">
        <v>244</v>
      </c>
      <c r="C101" s="172" t="s">
        <v>291</v>
      </c>
      <c r="D101" s="168" t="s">
        <v>311</v>
      </c>
      <c r="E101" s="168" t="s">
        <v>149</v>
      </c>
      <c r="F101" s="169">
        <v>1</v>
      </c>
      <c r="G101" s="170"/>
      <c r="H101" s="170"/>
      <c r="I101" s="170">
        <f t="shared" si="7"/>
        <v>0</v>
      </c>
      <c r="J101" s="168">
        <f t="shared" si="8"/>
        <v>1017.19</v>
      </c>
      <c r="K101" s="1">
        <f t="shared" si="9"/>
        <v>0</v>
      </c>
      <c r="L101" s="1"/>
      <c r="M101" s="1">
        <f t="shared" si="11"/>
        <v>0</v>
      </c>
      <c r="N101" s="1">
        <v>1017.19</v>
      </c>
      <c r="O101" s="1"/>
      <c r="P101" s="167">
        <f t="shared" si="10"/>
        <v>3.6999999999999998E-2</v>
      </c>
      <c r="Q101" s="173"/>
      <c r="R101" s="173">
        <v>3.696E-2</v>
      </c>
      <c r="S101" s="167"/>
      <c r="Z101">
        <v>0</v>
      </c>
    </row>
    <row r="102" spans="1:26" ht="35.1" customHeight="1" x14ac:dyDescent="0.25">
      <c r="A102" s="171"/>
      <c r="B102" s="168" t="s">
        <v>146</v>
      </c>
      <c r="C102" s="172" t="s">
        <v>312</v>
      </c>
      <c r="D102" s="168" t="s">
        <v>313</v>
      </c>
      <c r="E102" s="168" t="s">
        <v>149</v>
      </c>
      <c r="F102" s="169">
        <v>1</v>
      </c>
      <c r="G102" s="170"/>
      <c r="H102" s="170"/>
      <c r="I102" s="170">
        <f t="shared" si="7"/>
        <v>0</v>
      </c>
      <c r="J102" s="168">
        <f t="shared" si="8"/>
        <v>3714.13</v>
      </c>
      <c r="K102" s="1">
        <f t="shared" si="9"/>
        <v>0</v>
      </c>
      <c r="L102" s="1">
        <f>ROUND(F102*(G102),2)</f>
        <v>0</v>
      </c>
      <c r="M102" s="1"/>
      <c r="N102" s="1">
        <v>3714.13</v>
      </c>
      <c r="O102" s="1"/>
      <c r="P102" s="167"/>
      <c r="Q102" s="173"/>
      <c r="R102" s="173"/>
      <c r="S102" s="167"/>
      <c r="Z102">
        <v>0</v>
      </c>
    </row>
    <row r="103" spans="1:26" ht="57" x14ac:dyDescent="0.25">
      <c r="A103" s="171"/>
      <c r="B103" s="168" t="s">
        <v>146</v>
      </c>
      <c r="C103" s="172" t="s">
        <v>314</v>
      </c>
      <c r="D103" s="168" t="s">
        <v>315</v>
      </c>
      <c r="E103" s="168" t="s">
        <v>149</v>
      </c>
      <c r="F103" s="169">
        <v>1</v>
      </c>
      <c r="G103" s="170"/>
      <c r="H103" s="170"/>
      <c r="I103" s="170">
        <f t="shared" si="7"/>
        <v>0</v>
      </c>
      <c r="J103" s="168">
        <f t="shared" si="8"/>
        <v>1980</v>
      </c>
      <c r="K103" s="1">
        <f t="shared" si="9"/>
        <v>0</v>
      </c>
      <c r="L103" s="1">
        <f>ROUND(F103*(G103),2)</f>
        <v>0</v>
      </c>
      <c r="M103" s="1"/>
      <c r="N103" s="1">
        <v>1980</v>
      </c>
      <c r="O103" s="1"/>
      <c r="P103" s="167"/>
      <c r="Q103" s="173"/>
      <c r="R103" s="173"/>
      <c r="S103" s="167"/>
      <c r="Z103">
        <v>0</v>
      </c>
    </row>
    <row r="104" spans="1:26" ht="24.95" customHeight="1" x14ac:dyDescent="0.25">
      <c r="A104" s="171"/>
      <c r="B104" s="168" t="s">
        <v>316</v>
      </c>
      <c r="C104" s="172" t="s">
        <v>317</v>
      </c>
      <c r="D104" s="168" t="s">
        <v>318</v>
      </c>
      <c r="E104" s="168" t="s">
        <v>145</v>
      </c>
      <c r="F104" s="169">
        <v>3.3586099999999997</v>
      </c>
      <c r="G104" s="170"/>
      <c r="H104" s="170"/>
      <c r="I104" s="170">
        <f t="shared" si="7"/>
        <v>0</v>
      </c>
      <c r="J104" s="168">
        <f t="shared" si="8"/>
        <v>130.01</v>
      </c>
      <c r="K104" s="1">
        <f t="shared" si="9"/>
        <v>0</v>
      </c>
      <c r="L104" s="1">
        <f>ROUND(F104*(G104),2)</f>
        <v>0</v>
      </c>
      <c r="M104" s="1"/>
      <c r="N104" s="1">
        <v>38.71</v>
      </c>
      <c r="O104" s="1"/>
      <c r="P104" s="167"/>
      <c r="Q104" s="173"/>
      <c r="R104" s="173"/>
      <c r="S104" s="167"/>
      <c r="Z104">
        <v>0</v>
      </c>
    </row>
    <row r="105" spans="1:26" x14ac:dyDescent="0.25">
      <c r="A105" s="156"/>
      <c r="B105" s="156"/>
      <c r="C105" s="156"/>
      <c r="D105" s="156" t="s">
        <v>169</v>
      </c>
      <c r="E105" s="156"/>
      <c r="F105" s="167"/>
      <c r="G105" s="159">
        <f>ROUND((SUM(L60:L104))/1,2)</f>
        <v>0</v>
      </c>
      <c r="H105" s="159">
        <f>ROUND((SUM(M60:M104))/1,2)</f>
        <v>0</v>
      </c>
      <c r="I105" s="159">
        <f>ROUND((SUM(I60:I104))/1,2)</f>
        <v>0</v>
      </c>
      <c r="J105" s="156"/>
      <c r="K105" s="156"/>
      <c r="L105" s="156">
        <f>ROUND((SUM(L60:L104))/1,2)</f>
        <v>0</v>
      </c>
      <c r="M105" s="156">
        <f>ROUND((SUM(M60:M104))/1,2)</f>
        <v>0</v>
      </c>
      <c r="N105" s="156"/>
      <c r="O105" s="156"/>
      <c r="P105" s="174">
        <f>ROUND((SUM(P60:P104))/1,2)</f>
        <v>3.36</v>
      </c>
      <c r="Q105" s="153"/>
      <c r="R105" s="153"/>
      <c r="S105" s="174">
        <f>ROUND((SUM(S60:S104))/1,2)</f>
        <v>0</v>
      </c>
      <c r="T105" s="153"/>
      <c r="U105" s="153"/>
      <c r="V105" s="153"/>
      <c r="W105" s="153"/>
      <c r="X105" s="153"/>
      <c r="Y105" s="153"/>
      <c r="Z105" s="153"/>
    </row>
    <row r="106" spans="1:26" x14ac:dyDescent="0.25">
      <c r="A106" s="1"/>
      <c r="B106" s="1"/>
      <c r="C106" s="1"/>
      <c r="D106" s="1"/>
      <c r="E106" s="1"/>
      <c r="F106" s="163"/>
      <c r="G106" s="149"/>
      <c r="H106" s="149"/>
      <c r="I106" s="149"/>
      <c r="J106" s="1"/>
      <c r="K106" s="1"/>
      <c r="L106" s="1"/>
      <c r="M106" s="1"/>
      <c r="N106" s="1"/>
      <c r="O106" s="1"/>
      <c r="P106" s="1"/>
      <c r="S106" s="1"/>
    </row>
    <row r="107" spans="1:26" x14ac:dyDescent="0.25">
      <c r="A107" s="156"/>
      <c r="B107" s="156"/>
      <c r="C107" s="156"/>
      <c r="D107" s="156" t="s">
        <v>170</v>
      </c>
      <c r="E107" s="156"/>
      <c r="F107" s="167"/>
      <c r="G107" s="157"/>
      <c r="H107" s="157"/>
      <c r="I107" s="157"/>
      <c r="J107" s="156"/>
      <c r="K107" s="156"/>
      <c r="L107" s="156"/>
      <c r="M107" s="156"/>
      <c r="N107" s="156"/>
      <c r="O107" s="156"/>
      <c r="P107" s="156"/>
      <c r="Q107" s="153"/>
      <c r="R107" s="153"/>
      <c r="S107" s="156"/>
      <c r="T107" s="153"/>
      <c r="U107" s="153"/>
      <c r="V107" s="153"/>
      <c r="W107" s="153"/>
      <c r="X107" s="153"/>
      <c r="Y107" s="153"/>
      <c r="Z107" s="153"/>
    </row>
    <row r="108" spans="1:26" ht="24.95" customHeight="1" x14ac:dyDescent="0.25">
      <c r="A108" s="171"/>
      <c r="B108" s="168" t="s">
        <v>319</v>
      </c>
      <c r="C108" s="172" t="s">
        <v>320</v>
      </c>
      <c r="D108" s="168" t="s">
        <v>321</v>
      </c>
      <c r="E108" s="168" t="s">
        <v>96</v>
      </c>
      <c r="F108" s="169">
        <v>123.294</v>
      </c>
      <c r="G108" s="170"/>
      <c r="H108" s="170"/>
      <c r="I108" s="170">
        <f>ROUND(F108*(G108+H108),2)</f>
        <v>0</v>
      </c>
      <c r="J108" s="168">
        <f>ROUND(F108*(N108),2)</f>
        <v>319.33</v>
      </c>
      <c r="K108" s="1">
        <f>ROUND(F108*(O108),2)</f>
        <v>0</v>
      </c>
      <c r="L108" s="1">
        <f>ROUND(F108*(G108),2)</f>
        <v>0</v>
      </c>
      <c r="M108" s="1"/>
      <c r="N108" s="1">
        <v>2.59</v>
      </c>
      <c r="O108" s="1"/>
      <c r="P108" s="167">
        <f>ROUND(F108*(R108),3)</f>
        <v>4.9000000000000002E-2</v>
      </c>
      <c r="Q108" s="173"/>
      <c r="R108" s="173">
        <v>4.0000000000000002E-4</v>
      </c>
      <c r="S108" s="167"/>
      <c r="Z108">
        <v>0</v>
      </c>
    </row>
    <row r="109" spans="1:26" x14ac:dyDescent="0.25">
      <c r="A109" s="156"/>
      <c r="B109" s="156"/>
      <c r="C109" s="156"/>
      <c r="D109" s="156" t="s">
        <v>170</v>
      </c>
      <c r="E109" s="156"/>
      <c r="F109" s="167"/>
      <c r="G109" s="159">
        <f>ROUND((SUM(L107:L108))/1,2)</f>
        <v>0</v>
      </c>
      <c r="H109" s="159">
        <f>ROUND((SUM(M107:M108))/1,2)</f>
        <v>0</v>
      </c>
      <c r="I109" s="159">
        <f>ROUND((SUM(I107:I108))/1,2)</f>
        <v>0</v>
      </c>
      <c r="J109" s="156"/>
      <c r="K109" s="156"/>
      <c r="L109" s="156">
        <f>ROUND((SUM(L107:L108))/1,2)</f>
        <v>0</v>
      </c>
      <c r="M109" s="156">
        <f>ROUND((SUM(M107:M108))/1,2)</f>
        <v>0</v>
      </c>
      <c r="N109" s="156"/>
      <c r="O109" s="156"/>
      <c r="P109" s="174">
        <f>ROUND((SUM(P107:P108))/1,2)</f>
        <v>0.05</v>
      </c>
      <c r="S109" s="167">
        <f>ROUND((SUM(S107:S108))/1,2)</f>
        <v>0</v>
      </c>
    </row>
    <row r="110" spans="1:26" x14ac:dyDescent="0.25">
      <c r="A110" s="1"/>
      <c r="B110" s="1"/>
      <c r="C110" s="1"/>
      <c r="D110" s="1"/>
      <c r="E110" s="1"/>
      <c r="F110" s="163"/>
      <c r="G110" s="149"/>
      <c r="H110" s="149"/>
      <c r="I110" s="149"/>
      <c r="J110" s="1"/>
      <c r="K110" s="1"/>
      <c r="L110" s="1"/>
      <c r="M110" s="1"/>
      <c r="N110" s="1"/>
      <c r="O110" s="1"/>
      <c r="P110" s="1"/>
      <c r="S110" s="1"/>
    </row>
    <row r="111" spans="1:26" x14ac:dyDescent="0.25">
      <c r="A111" s="156"/>
      <c r="B111" s="156"/>
      <c r="C111" s="156"/>
      <c r="D111" s="2" t="s">
        <v>74</v>
      </c>
      <c r="E111" s="156"/>
      <c r="F111" s="167"/>
      <c r="G111" s="159">
        <f>ROUND((SUM(L53:L110))/2,2)</f>
        <v>0</v>
      </c>
      <c r="H111" s="159">
        <f>ROUND((SUM(M53:M110))/2,2)</f>
        <v>0</v>
      </c>
      <c r="I111" s="159">
        <f>ROUND((SUM(I53:I110))/2,2)</f>
        <v>0</v>
      </c>
      <c r="J111" s="156"/>
      <c r="K111" s="156"/>
      <c r="L111" s="156">
        <f>ROUND((SUM(L53:L110))/2,2)</f>
        <v>0</v>
      </c>
      <c r="M111" s="156">
        <f>ROUND((SUM(M53:M110))/2,2)</f>
        <v>0</v>
      </c>
      <c r="N111" s="156"/>
      <c r="O111" s="156"/>
      <c r="P111" s="174">
        <f>ROUND((SUM(P53:P110))/2,2)</f>
        <v>3.54</v>
      </c>
      <c r="S111" s="174">
        <f>ROUND((SUM(S53:S110))/2,2)</f>
        <v>0.14000000000000001</v>
      </c>
    </row>
    <row r="112" spans="1:26" x14ac:dyDescent="0.25">
      <c r="A112" s="175"/>
      <c r="B112" s="175" t="s">
        <v>13</v>
      </c>
      <c r="C112" s="175"/>
      <c r="D112" s="175"/>
      <c r="E112" s="175"/>
      <c r="F112" s="176" t="s">
        <v>77</v>
      </c>
      <c r="G112" s="177">
        <f>ROUND((SUM(L9:L111))/3,2)</f>
        <v>0</v>
      </c>
      <c r="H112" s="177">
        <f>ROUND((SUM(M9:M111))/3,2)</f>
        <v>0</v>
      </c>
      <c r="I112" s="177">
        <f>ROUND((SUM(I9:I111))/3,2)</f>
        <v>0</v>
      </c>
      <c r="J112" s="175"/>
      <c r="K112" s="175">
        <f>ROUND((SUM(K9:K111)),2)</f>
        <v>0</v>
      </c>
      <c r="L112" s="175">
        <f>ROUND((SUM(L9:L111))/3,2)</f>
        <v>0</v>
      </c>
      <c r="M112" s="175">
        <f>ROUND((SUM(M9:M111))/3,2)</f>
        <v>0</v>
      </c>
      <c r="N112" s="175"/>
      <c r="O112" s="175"/>
      <c r="P112" s="193">
        <f>ROUND((SUM(P9:P111))/3,2)</f>
        <v>17.989999999999998</v>
      </c>
      <c r="Q112" s="194"/>
      <c r="R112" s="194"/>
      <c r="S112" s="193">
        <f>ROUND((SUM(S9:S111))/3,2)</f>
        <v>14.27</v>
      </c>
      <c r="Z112">
        <f>(SUM(Z9:Z111))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kultúrneho a spoločenského centra Dlhé Klčovo / Výmena výplní otvorov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322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32</v>
      </c>
      <c r="C15" s="92" t="s">
        <v>6</v>
      </c>
      <c r="D15" s="92" t="s">
        <v>58</v>
      </c>
      <c r="E15" s="93" t="s">
        <v>59</v>
      </c>
      <c r="F15" s="105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4">
        <v>1</v>
      </c>
      <c r="C16" s="95" t="s">
        <v>33</v>
      </c>
      <c r="D16" s="96">
        <f>'Rekap 11588'!B15</f>
        <v>0</v>
      </c>
      <c r="E16" s="97">
        <f>'Rekap 11588'!C15</f>
        <v>0</v>
      </c>
      <c r="F16" s="106">
        <f>'Rekap 11588'!D15</f>
        <v>0</v>
      </c>
      <c r="G16" s="60">
        <v>6</v>
      </c>
      <c r="H16" s="115" t="s">
        <v>39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34</v>
      </c>
      <c r="D17" s="78">
        <f>'Rekap 11588'!B23</f>
        <v>0</v>
      </c>
      <c r="E17" s="76">
        <f>'Rekap 11588'!C23</f>
        <v>0</v>
      </c>
      <c r="F17" s="81">
        <f>'Rekap 11588'!D23</f>
        <v>0</v>
      </c>
      <c r="G17" s="61">
        <v>7</v>
      </c>
      <c r="H17" s="116" t="s">
        <v>40</v>
      </c>
      <c r="I17" s="129"/>
      <c r="J17" s="127">
        <f>'SO 11588'!Z90</f>
        <v>0</v>
      </c>
    </row>
    <row r="18" spans="1:26" ht="18" customHeight="1" x14ac:dyDescent="0.25">
      <c r="A18" s="11"/>
      <c r="B18" s="68">
        <v>3</v>
      </c>
      <c r="C18" s="72" t="s">
        <v>35</v>
      </c>
      <c r="D18" s="79"/>
      <c r="E18" s="77"/>
      <c r="F18" s="82"/>
      <c r="G18" s="61">
        <v>8</v>
      </c>
      <c r="H18" s="116" t="s">
        <v>41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36</v>
      </c>
      <c r="D20" s="80"/>
      <c r="E20" s="100"/>
      <c r="F20" s="107">
        <f>SUM(F16:F19)</f>
        <v>0</v>
      </c>
      <c r="G20" s="61">
        <v>10</v>
      </c>
      <c r="H20" s="116" t="s">
        <v>36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5"/>
      <c r="E21" s="19"/>
      <c r="F21" s="98"/>
      <c r="G21" s="65" t="s">
        <v>54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49</v>
      </c>
      <c r="D22" s="87"/>
      <c r="E22" s="89" t="s">
        <v>52</v>
      </c>
      <c r="F22" s="81">
        <f>((F16*U22*0)+(F17*V22*0)+(F18*W22*0))/100</f>
        <v>0</v>
      </c>
      <c r="G22" s="60">
        <v>16</v>
      </c>
      <c r="H22" s="115" t="s">
        <v>55</v>
      </c>
      <c r="I22" s="130" t="s">
        <v>52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9" t="s">
        <v>53</v>
      </c>
      <c r="F23" s="82">
        <f>((F16*U23*0)+(F17*V23*0)+(F18*W23*0))/100</f>
        <v>0</v>
      </c>
      <c r="G23" s="61">
        <v>17</v>
      </c>
      <c r="H23" s="116" t="s">
        <v>56</v>
      </c>
      <c r="I23" s="130" t="s">
        <v>52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9" t="s">
        <v>52</v>
      </c>
      <c r="F24" s="82">
        <f>((F16*U24*0)+(F17*V24*0)+(F18*W24*0))/100</f>
        <v>0</v>
      </c>
      <c r="G24" s="61">
        <v>18</v>
      </c>
      <c r="H24" s="116" t="s">
        <v>57</v>
      </c>
      <c r="I24" s="130" t="s">
        <v>53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36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63</v>
      </c>
      <c r="D27" s="136"/>
      <c r="E27" s="102"/>
      <c r="F27" s="30"/>
      <c r="G27" s="109" t="s">
        <v>42</v>
      </c>
      <c r="H27" s="104" t="s">
        <v>43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44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45</v>
      </c>
      <c r="I29" s="123">
        <f>J28-SUM('SO 11588'!K9:'SO 11588'!K89)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46</v>
      </c>
      <c r="I30" s="89">
        <f>SUM('SO 11588'!K9:'SO 11588'!K89)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36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47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61</v>
      </c>
      <c r="E33" s="15"/>
      <c r="F33" s="103"/>
      <c r="G33" s="111">
        <v>26</v>
      </c>
      <c r="H33" s="142" t="s">
        <v>62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14</vt:i4>
      </vt:variant>
    </vt:vector>
  </HeadingPairs>
  <TitlesOfParts>
    <vt:vector size="37" baseType="lpstr">
      <vt:lpstr>Rekapitulácia</vt:lpstr>
      <vt:lpstr>Krycí list stavby</vt:lpstr>
      <vt:lpstr>Kryci_list 11586</vt:lpstr>
      <vt:lpstr>Rekap 11586</vt:lpstr>
      <vt:lpstr>SO 11586</vt:lpstr>
      <vt:lpstr>Kryci_list 11587</vt:lpstr>
      <vt:lpstr>Rekap 11587</vt:lpstr>
      <vt:lpstr>SO 11587</vt:lpstr>
      <vt:lpstr>Kryci_list 11588</vt:lpstr>
      <vt:lpstr>Rekap 11588</vt:lpstr>
      <vt:lpstr>SO 11588</vt:lpstr>
      <vt:lpstr>Kryci_list 11589</vt:lpstr>
      <vt:lpstr>Rekap 11589</vt:lpstr>
      <vt:lpstr>SO 11589</vt:lpstr>
      <vt:lpstr>Kryci_list 11590</vt:lpstr>
      <vt:lpstr>Rekap 11590</vt:lpstr>
      <vt:lpstr>SO 11590</vt:lpstr>
      <vt:lpstr>Kryci_list 11593</vt:lpstr>
      <vt:lpstr>Rekap 11593</vt:lpstr>
      <vt:lpstr>SO 11593</vt:lpstr>
      <vt:lpstr>Kryci_list 11594</vt:lpstr>
      <vt:lpstr>Rekap 11594</vt:lpstr>
      <vt:lpstr>SO 11594</vt:lpstr>
      <vt:lpstr>'Rekap 11586'!Názvy_tlače</vt:lpstr>
      <vt:lpstr>'Rekap 11587'!Názvy_tlače</vt:lpstr>
      <vt:lpstr>'Rekap 11588'!Názvy_tlače</vt:lpstr>
      <vt:lpstr>'Rekap 11589'!Názvy_tlače</vt:lpstr>
      <vt:lpstr>'Rekap 11590'!Názvy_tlače</vt:lpstr>
      <vt:lpstr>'Rekap 11593'!Názvy_tlače</vt:lpstr>
      <vt:lpstr>'Rekap 11594'!Názvy_tlače</vt:lpstr>
      <vt:lpstr>'SO 11586'!Názvy_tlače</vt:lpstr>
      <vt:lpstr>'SO 11587'!Názvy_tlače</vt:lpstr>
      <vt:lpstr>'SO 11588'!Názvy_tlače</vt:lpstr>
      <vt:lpstr>'SO 11589'!Názvy_tlače</vt:lpstr>
      <vt:lpstr>'SO 11590'!Názvy_tlače</vt:lpstr>
      <vt:lpstr>'SO 11593'!Názvy_tlače</vt:lpstr>
      <vt:lpstr>'SO 11594'!Názvy_tlače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2017-04-02T13:54:41Z</dcterms:created>
  <dcterms:modified xsi:type="dcterms:W3CDTF">2017-04-02T15:01:17Z</dcterms:modified>
</cp:coreProperties>
</file>