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D. Klčovo - lajbiky\PZ 2018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2109" sheetId="3" r:id="rId3"/>
    <sheet name="Rekap 12109" sheetId="4" r:id="rId4"/>
    <sheet name="SO 12109" sheetId="5" r:id="rId5"/>
    <sheet name="Kryci_list 13593" sheetId="6" r:id="rId6"/>
    <sheet name="Rekap 13593" sheetId="7" r:id="rId7"/>
    <sheet name="SO 13593" sheetId="8" r:id="rId8"/>
  </sheets>
  <definedNames>
    <definedName name="_xlnm.Print_Titles" localSheetId="3">'Rekap 12109'!$9:$9</definedName>
    <definedName name="_xlnm.Print_Titles" localSheetId="6">'Rekap 13593'!$9:$9</definedName>
    <definedName name="_xlnm.Print_Titles" localSheetId="4">'SO 12109'!$8:$8</definedName>
    <definedName name="_xlnm.Print_Titles" localSheetId="7">'SO 13593'!$8:$8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16" i="2" s="1"/>
  <c r="J20" i="2" s="1"/>
  <c r="D9" i="1"/>
  <c r="J18" i="2" s="1"/>
  <c r="E8" i="1"/>
  <c r="E9" i="1" s="1"/>
  <c r="J17" i="2" s="1"/>
  <c r="E7" i="1"/>
  <c r="J17" i="6"/>
  <c r="K8" i="1"/>
  <c r="I30" i="6"/>
  <c r="J30" i="6" s="1"/>
  <c r="Z79" i="8"/>
  <c r="S76" i="8"/>
  <c r="S78" i="8" s="1"/>
  <c r="F12" i="7" s="1"/>
  <c r="P76" i="8"/>
  <c r="K75" i="8"/>
  <c r="J75" i="8"/>
  <c r="L75" i="8"/>
  <c r="I75" i="8"/>
  <c r="K74" i="8"/>
  <c r="J74" i="8"/>
  <c r="L74" i="8"/>
  <c r="I74" i="8"/>
  <c r="K73" i="8"/>
  <c r="J73" i="8"/>
  <c r="M73" i="8"/>
  <c r="I73" i="8"/>
  <c r="K72" i="8"/>
  <c r="J72" i="8"/>
  <c r="M72" i="8"/>
  <c r="I72" i="8"/>
  <c r="K71" i="8"/>
  <c r="J71" i="8"/>
  <c r="M71" i="8"/>
  <c r="I71" i="8"/>
  <c r="K70" i="8"/>
  <c r="J70" i="8"/>
  <c r="M70" i="8"/>
  <c r="I70" i="8"/>
  <c r="K69" i="8"/>
  <c r="J69" i="8"/>
  <c r="M69" i="8"/>
  <c r="I69" i="8"/>
  <c r="K68" i="8"/>
  <c r="J68" i="8"/>
  <c r="M68" i="8"/>
  <c r="I68" i="8"/>
  <c r="K67" i="8"/>
  <c r="J67" i="8"/>
  <c r="M67" i="8"/>
  <c r="I67" i="8"/>
  <c r="K66" i="8"/>
  <c r="J66" i="8"/>
  <c r="M66" i="8"/>
  <c r="I66" i="8"/>
  <c r="K65" i="8"/>
  <c r="J65" i="8"/>
  <c r="M65" i="8"/>
  <c r="I65" i="8"/>
  <c r="K64" i="8"/>
  <c r="J64" i="8"/>
  <c r="M64" i="8"/>
  <c r="I64" i="8"/>
  <c r="K63" i="8"/>
  <c r="J63" i="8"/>
  <c r="M63" i="8"/>
  <c r="I63" i="8"/>
  <c r="K62" i="8"/>
  <c r="J62" i="8"/>
  <c r="M62" i="8"/>
  <c r="I62" i="8"/>
  <c r="K61" i="8"/>
  <c r="J61" i="8"/>
  <c r="M61" i="8"/>
  <c r="I61" i="8"/>
  <c r="K60" i="8"/>
  <c r="J60" i="8"/>
  <c r="M60" i="8"/>
  <c r="I60" i="8"/>
  <c r="K59" i="8"/>
  <c r="J59" i="8"/>
  <c r="M59" i="8"/>
  <c r="I59" i="8"/>
  <c r="K58" i="8"/>
  <c r="J58" i="8"/>
  <c r="M58" i="8"/>
  <c r="I58" i="8"/>
  <c r="K57" i="8"/>
  <c r="J57" i="8"/>
  <c r="M57" i="8"/>
  <c r="I57" i="8"/>
  <c r="K56" i="8"/>
  <c r="J56" i="8"/>
  <c r="M56" i="8"/>
  <c r="I56" i="8"/>
  <c r="K55" i="8"/>
  <c r="J55" i="8"/>
  <c r="M55" i="8"/>
  <c r="I55" i="8"/>
  <c r="K54" i="8"/>
  <c r="J54" i="8"/>
  <c r="M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I47" i="8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79" i="8" s="1"/>
  <c r="J11" i="8"/>
  <c r="L11" i="8"/>
  <c r="I11" i="8"/>
  <c r="J20" i="6"/>
  <c r="J17" i="3"/>
  <c r="K7" i="1"/>
  <c r="J30" i="3"/>
  <c r="I30" i="3"/>
  <c r="Z247" i="5"/>
  <c r="S246" i="5"/>
  <c r="F39" i="4" s="1"/>
  <c r="F38" i="4"/>
  <c r="S244" i="5"/>
  <c r="P244" i="5"/>
  <c r="P246" i="5" s="1"/>
  <c r="E39" i="4" s="1"/>
  <c r="K243" i="5"/>
  <c r="J243" i="5"/>
  <c r="M243" i="5"/>
  <c r="I243" i="5"/>
  <c r="K242" i="5"/>
  <c r="J242" i="5"/>
  <c r="L242" i="5"/>
  <c r="I242" i="5"/>
  <c r="K241" i="5"/>
  <c r="J241" i="5"/>
  <c r="L241" i="5"/>
  <c r="L244" i="5" s="1"/>
  <c r="B38" i="4" s="1"/>
  <c r="I241" i="5"/>
  <c r="C34" i="4"/>
  <c r="S235" i="5"/>
  <c r="F34" i="4" s="1"/>
  <c r="H235" i="5"/>
  <c r="M235" i="5"/>
  <c r="K234" i="5"/>
  <c r="J234" i="5"/>
  <c r="P234" i="5"/>
  <c r="L234" i="5"/>
  <c r="I234" i="5"/>
  <c r="K233" i="5"/>
  <c r="J233" i="5"/>
  <c r="P233" i="5"/>
  <c r="L233" i="5"/>
  <c r="I233" i="5"/>
  <c r="K232" i="5"/>
  <c r="J232" i="5"/>
  <c r="P232" i="5"/>
  <c r="L232" i="5"/>
  <c r="I232" i="5"/>
  <c r="K231" i="5"/>
  <c r="J231" i="5"/>
  <c r="P231" i="5"/>
  <c r="P235" i="5" s="1"/>
  <c r="E34" i="4" s="1"/>
  <c r="L231" i="5"/>
  <c r="L235" i="5" s="1"/>
  <c r="B34" i="4" s="1"/>
  <c r="I231" i="5"/>
  <c r="F33" i="4"/>
  <c r="S228" i="5"/>
  <c r="H228" i="5"/>
  <c r="M228" i="5"/>
  <c r="C33" i="4" s="1"/>
  <c r="K227" i="5"/>
  <c r="J227" i="5"/>
  <c r="P227" i="5"/>
  <c r="L227" i="5"/>
  <c r="I227" i="5"/>
  <c r="K226" i="5"/>
  <c r="J226" i="5"/>
  <c r="P226" i="5"/>
  <c r="L226" i="5"/>
  <c r="I226" i="5"/>
  <c r="K225" i="5"/>
  <c r="J225" i="5"/>
  <c r="P225" i="5"/>
  <c r="L225" i="5"/>
  <c r="I225" i="5"/>
  <c r="K224" i="5"/>
  <c r="J224" i="5"/>
  <c r="P224" i="5"/>
  <c r="P228" i="5" s="1"/>
  <c r="E33" i="4" s="1"/>
  <c r="L224" i="5"/>
  <c r="L228" i="5" s="1"/>
  <c r="B33" i="4" s="1"/>
  <c r="I224" i="5"/>
  <c r="S221" i="5"/>
  <c r="F32" i="4" s="1"/>
  <c r="K220" i="5"/>
  <c r="J220" i="5"/>
  <c r="P220" i="5"/>
  <c r="M220" i="5"/>
  <c r="M221" i="5" s="1"/>
  <c r="C32" i="4" s="1"/>
  <c r="I220" i="5"/>
  <c r="K219" i="5"/>
  <c r="J219" i="5"/>
  <c r="L219" i="5"/>
  <c r="I219" i="5"/>
  <c r="K218" i="5"/>
  <c r="J218" i="5"/>
  <c r="P218" i="5"/>
  <c r="P221" i="5" s="1"/>
  <c r="E32" i="4" s="1"/>
  <c r="L218" i="5"/>
  <c r="L221" i="5" s="1"/>
  <c r="B32" i="4" s="1"/>
  <c r="I218" i="5"/>
  <c r="F31" i="4"/>
  <c r="S215" i="5"/>
  <c r="K214" i="5"/>
  <c r="J214" i="5"/>
  <c r="P214" i="5"/>
  <c r="M214" i="5"/>
  <c r="M215" i="5" s="1"/>
  <c r="C31" i="4" s="1"/>
  <c r="I214" i="5"/>
  <c r="K213" i="5"/>
  <c r="J213" i="5"/>
  <c r="L213" i="5"/>
  <c r="I213" i="5"/>
  <c r="K212" i="5"/>
  <c r="J212" i="5"/>
  <c r="P212" i="5"/>
  <c r="L212" i="5"/>
  <c r="I212" i="5"/>
  <c r="K211" i="5"/>
  <c r="J211" i="5"/>
  <c r="P211" i="5"/>
  <c r="P215" i="5" s="1"/>
  <c r="E31" i="4" s="1"/>
  <c r="L211" i="5"/>
  <c r="I211" i="5"/>
  <c r="I215" i="5" s="1"/>
  <c r="D31" i="4" s="1"/>
  <c r="F30" i="4"/>
  <c r="S208" i="5"/>
  <c r="K207" i="5"/>
  <c r="J207" i="5"/>
  <c r="M207" i="5"/>
  <c r="M208" i="5" s="1"/>
  <c r="C30" i="4" s="1"/>
  <c r="I207" i="5"/>
  <c r="K206" i="5"/>
  <c r="J206" i="5"/>
  <c r="L206" i="5"/>
  <c r="I206" i="5"/>
  <c r="K205" i="5"/>
  <c r="J205" i="5"/>
  <c r="P205" i="5"/>
  <c r="P208" i="5" s="1"/>
  <c r="E30" i="4" s="1"/>
  <c r="L205" i="5"/>
  <c r="L208" i="5" s="1"/>
  <c r="B30" i="4" s="1"/>
  <c r="I205" i="5"/>
  <c r="S202" i="5"/>
  <c r="F29" i="4" s="1"/>
  <c r="K201" i="5"/>
  <c r="J201" i="5"/>
  <c r="P201" i="5"/>
  <c r="M201" i="5"/>
  <c r="I201" i="5"/>
  <c r="K200" i="5"/>
  <c r="J200" i="5"/>
  <c r="P200" i="5"/>
  <c r="M200" i="5"/>
  <c r="I200" i="5"/>
  <c r="K199" i="5"/>
  <c r="J199" i="5"/>
  <c r="P199" i="5"/>
  <c r="P202" i="5" s="1"/>
  <c r="E29" i="4" s="1"/>
  <c r="M199" i="5"/>
  <c r="M202" i="5" s="1"/>
  <c r="C29" i="4" s="1"/>
  <c r="I199" i="5"/>
  <c r="K198" i="5"/>
  <c r="J198" i="5"/>
  <c r="L198" i="5"/>
  <c r="I198" i="5"/>
  <c r="K197" i="5"/>
  <c r="J197" i="5"/>
  <c r="L197" i="5"/>
  <c r="I197" i="5"/>
  <c r="K196" i="5"/>
  <c r="J196" i="5"/>
  <c r="L196" i="5"/>
  <c r="L202" i="5" s="1"/>
  <c r="B29" i="4" s="1"/>
  <c r="I196" i="5"/>
  <c r="C28" i="4"/>
  <c r="S193" i="5"/>
  <c r="F28" i="4" s="1"/>
  <c r="H193" i="5"/>
  <c r="M193" i="5"/>
  <c r="K192" i="5"/>
  <c r="J192" i="5"/>
  <c r="L192" i="5"/>
  <c r="L193" i="5" s="1"/>
  <c r="B28" i="4" s="1"/>
  <c r="I192" i="5"/>
  <c r="K191" i="5"/>
  <c r="J191" i="5"/>
  <c r="P191" i="5"/>
  <c r="P193" i="5" s="1"/>
  <c r="E28" i="4" s="1"/>
  <c r="L191" i="5"/>
  <c r="I191" i="5"/>
  <c r="I193" i="5" s="1"/>
  <c r="D28" i="4" s="1"/>
  <c r="K187" i="5"/>
  <c r="J187" i="5"/>
  <c r="M187" i="5"/>
  <c r="I187" i="5"/>
  <c r="K186" i="5"/>
  <c r="J186" i="5"/>
  <c r="S186" i="5"/>
  <c r="M186" i="5"/>
  <c r="M188" i="5" s="1"/>
  <c r="C27" i="4" s="1"/>
  <c r="I186" i="5"/>
  <c r="K185" i="5"/>
  <c r="J185" i="5"/>
  <c r="L185" i="5"/>
  <c r="I185" i="5"/>
  <c r="K184" i="5"/>
  <c r="J184" i="5"/>
  <c r="L184" i="5"/>
  <c r="I184" i="5"/>
  <c r="K183" i="5"/>
  <c r="J183" i="5"/>
  <c r="S183" i="5"/>
  <c r="P183" i="5"/>
  <c r="L183" i="5"/>
  <c r="I183" i="5"/>
  <c r="K182" i="5"/>
  <c r="J182" i="5"/>
  <c r="S182" i="5"/>
  <c r="S188" i="5" s="1"/>
  <c r="F27" i="4" s="1"/>
  <c r="P182" i="5"/>
  <c r="L182" i="5"/>
  <c r="I182" i="5"/>
  <c r="K181" i="5"/>
  <c r="J181" i="5"/>
  <c r="L181" i="5"/>
  <c r="I181" i="5"/>
  <c r="K180" i="5"/>
  <c r="J180" i="5"/>
  <c r="L180" i="5"/>
  <c r="I180" i="5"/>
  <c r="K179" i="5"/>
  <c r="J179" i="5"/>
  <c r="L179" i="5"/>
  <c r="I179" i="5"/>
  <c r="K178" i="5"/>
  <c r="J178" i="5"/>
  <c r="L178" i="5"/>
  <c r="I178" i="5"/>
  <c r="K177" i="5"/>
  <c r="J177" i="5"/>
  <c r="P177" i="5"/>
  <c r="P188" i="5" s="1"/>
  <c r="E27" i="4" s="1"/>
  <c r="L177" i="5"/>
  <c r="I177" i="5"/>
  <c r="I188" i="5" s="1"/>
  <c r="D27" i="4" s="1"/>
  <c r="F26" i="4"/>
  <c r="S174" i="5"/>
  <c r="K173" i="5"/>
  <c r="J173" i="5"/>
  <c r="P173" i="5"/>
  <c r="M173" i="5"/>
  <c r="I173" i="5"/>
  <c r="K172" i="5"/>
  <c r="J172" i="5"/>
  <c r="M172" i="5"/>
  <c r="I172" i="5"/>
  <c r="K171" i="5"/>
  <c r="J171" i="5"/>
  <c r="M171" i="5"/>
  <c r="H174" i="5" s="1"/>
  <c r="I171" i="5"/>
  <c r="K170" i="5"/>
  <c r="J170" i="5"/>
  <c r="L170" i="5"/>
  <c r="I170" i="5"/>
  <c r="K169" i="5"/>
  <c r="J169" i="5"/>
  <c r="L169" i="5"/>
  <c r="I169" i="5"/>
  <c r="K168" i="5"/>
  <c r="J168" i="5"/>
  <c r="P168" i="5"/>
  <c r="L168" i="5"/>
  <c r="I168" i="5"/>
  <c r="K167" i="5"/>
  <c r="J167" i="5"/>
  <c r="L167" i="5"/>
  <c r="I167" i="5"/>
  <c r="K166" i="5"/>
  <c r="J166" i="5"/>
  <c r="L166" i="5"/>
  <c r="I166" i="5"/>
  <c r="K165" i="5"/>
  <c r="J165" i="5"/>
  <c r="P165" i="5"/>
  <c r="P174" i="5" s="1"/>
  <c r="E26" i="4" s="1"/>
  <c r="L165" i="5"/>
  <c r="L174" i="5" s="1"/>
  <c r="B26" i="4" s="1"/>
  <c r="I165" i="5"/>
  <c r="H162" i="5"/>
  <c r="M162" i="5"/>
  <c r="C25" i="4" s="1"/>
  <c r="K161" i="5"/>
  <c r="J161" i="5"/>
  <c r="L161" i="5"/>
  <c r="I161" i="5"/>
  <c r="K160" i="5"/>
  <c r="J160" i="5"/>
  <c r="S160" i="5"/>
  <c r="P160" i="5"/>
  <c r="L160" i="5"/>
  <c r="I160" i="5"/>
  <c r="K159" i="5"/>
  <c r="J159" i="5"/>
  <c r="P159" i="5"/>
  <c r="L159" i="5"/>
  <c r="I159" i="5"/>
  <c r="K158" i="5"/>
  <c r="J158" i="5"/>
  <c r="S158" i="5"/>
  <c r="S162" i="5" s="1"/>
  <c r="F25" i="4" s="1"/>
  <c r="P158" i="5"/>
  <c r="L158" i="5"/>
  <c r="I158" i="5"/>
  <c r="K157" i="5"/>
  <c r="J157" i="5"/>
  <c r="L157" i="5"/>
  <c r="I157" i="5"/>
  <c r="K156" i="5"/>
  <c r="J156" i="5"/>
  <c r="P156" i="5"/>
  <c r="L156" i="5"/>
  <c r="I156" i="5"/>
  <c r="K155" i="5"/>
  <c r="J155" i="5"/>
  <c r="L155" i="5"/>
  <c r="I155" i="5"/>
  <c r="K154" i="5"/>
  <c r="J154" i="5"/>
  <c r="P154" i="5"/>
  <c r="L154" i="5"/>
  <c r="I154" i="5"/>
  <c r="K153" i="5"/>
  <c r="J153" i="5"/>
  <c r="P153" i="5"/>
  <c r="P162" i="5" s="1"/>
  <c r="E25" i="4" s="1"/>
  <c r="L153" i="5"/>
  <c r="L162" i="5" s="1"/>
  <c r="B25" i="4" s="1"/>
  <c r="I153" i="5"/>
  <c r="K149" i="5"/>
  <c r="J149" i="5"/>
  <c r="P149" i="5"/>
  <c r="M149" i="5"/>
  <c r="I149" i="5"/>
  <c r="K148" i="5"/>
  <c r="J148" i="5"/>
  <c r="P148" i="5"/>
  <c r="M148" i="5"/>
  <c r="I148" i="5"/>
  <c r="K147" i="5"/>
  <c r="J147" i="5"/>
  <c r="P147" i="5"/>
  <c r="M147" i="5"/>
  <c r="I147" i="5"/>
  <c r="K146" i="5"/>
  <c r="J146" i="5"/>
  <c r="P146" i="5"/>
  <c r="M146" i="5"/>
  <c r="I146" i="5"/>
  <c r="K145" i="5"/>
  <c r="J145" i="5"/>
  <c r="P145" i="5"/>
  <c r="M145" i="5"/>
  <c r="I145" i="5"/>
  <c r="K144" i="5"/>
  <c r="J144" i="5"/>
  <c r="P144" i="5"/>
  <c r="M144" i="5"/>
  <c r="I144" i="5"/>
  <c r="K143" i="5"/>
  <c r="J143" i="5"/>
  <c r="P143" i="5"/>
  <c r="M143" i="5"/>
  <c r="I143" i="5"/>
  <c r="K142" i="5"/>
  <c r="J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K139" i="5"/>
  <c r="J139" i="5"/>
  <c r="S139" i="5"/>
  <c r="L139" i="5"/>
  <c r="I139" i="5"/>
  <c r="K138" i="5"/>
  <c r="J138" i="5"/>
  <c r="L138" i="5"/>
  <c r="I138" i="5"/>
  <c r="K137" i="5"/>
  <c r="J137" i="5"/>
  <c r="S137" i="5"/>
  <c r="L137" i="5"/>
  <c r="I137" i="5"/>
  <c r="K136" i="5"/>
  <c r="J136" i="5"/>
  <c r="S136" i="5"/>
  <c r="S150" i="5" s="1"/>
  <c r="F24" i="4" s="1"/>
  <c r="L136" i="5"/>
  <c r="I136" i="5"/>
  <c r="K135" i="5"/>
  <c r="J135" i="5"/>
  <c r="L135" i="5"/>
  <c r="I135" i="5"/>
  <c r="K134" i="5"/>
  <c r="J134" i="5"/>
  <c r="P134" i="5"/>
  <c r="L134" i="5"/>
  <c r="I134" i="5"/>
  <c r="K133" i="5"/>
  <c r="J133" i="5"/>
  <c r="P133" i="5"/>
  <c r="L133" i="5"/>
  <c r="I133" i="5"/>
  <c r="K132" i="5"/>
  <c r="J132" i="5"/>
  <c r="P132" i="5"/>
  <c r="L132" i="5"/>
  <c r="I132" i="5"/>
  <c r="K131" i="5"/>
  <c r="J131" i="5"/>
  <c r="P131" i="5"/>
  <c r="L131" i="5"/>
  <c r="I131" i="5"/>
  <c r="K130" i="5"/>
  <c r="J130" i="5"/>
  <c r="P130" i="5"/>
  <c r="L130" i="5"/>
  <c r="I130" i="5"/>
  <c r="K129" i="5"/>
  <c r="J129" i="5"/>
  <c r="P129" i="5"/>
  <c r="L129" i="5"/>
  <c r="I129" i="5"/>
  <c r="K128" i="5"/>
  <c r="J128" i="5"/>
  <c r="P128" i="5"/>
  <c r="P150" i="5" s="1"/>
  <c r="E24" i="4" s="1"/>
  <c r="L128" i="5"/>
  <c r="I128" i="5"/>
  <c r="I150" i="5" s="1"/>
  <c r="D24" i="4" s="1"/>
  <c r="S125" i="5"/>
  <c r="F23" i="4" s="1"/>
  <c r="K124" i="5"/>
  <c r="J124" i="5"/>
  <c r="M124" i="5"/>
  <c r="I124" i="5"/>
  <c r="K123" i="5"/>
  <c r="J123" i="5"/>
  <c r="M123" i="5"/>
  <c r="M125" i="5" s="1"/>
  <c r="C23" i="4" s="1"/>
  <c r="I123" i="5"/>
  <c r="K122" i="5"/>
  <c r="J122" i="5"/>
  <c r="L122" i="5"/>
  <c r="I122" i="5"/>
  <c r="K121" i="5"/>
  <c r="J121" i="5"/>
  <c r="L121" i="5"/>
  <c r="I121" i="5"/>
  <c r="K120" i="5"/>
  <c r="J120" i="5"/>
  <c r="L120" i="5"/>
  <c r="I120" i="5"/>
  <c r="K119" i="5"/>
  <c r="J119" i="5"/>
  <c r="P119" i="5"/>
  <c r="L119" i="5"/>
  <c r="I119" i="5"/>
  <c r="K118" i="5"/>
  <c r="J118" i="5"/>
  <c r="P118" i="5"/>
  <c r="L118" i="5"/>
  <c r="I118" i="5"/>
  <c r="K117" i="5"/>
  <c r="J117" i="5"/>
  <c r="P117" i="5"/>
  <c r="L117" i="5"/>
  <c r="I117" i="5"/>
  <c r="K116" i="5"/>
  <c r="J116" i="5"/>
  <c r="P116" i="5"/>
  <c r="L116" i="5"/>
  <c r="I116" i="5"/>
  <c r="K115" i="5"/>
  <c r="J115" i="5"/>
  <c r="P115" i="5"/>
  <c r="L115" i="5"/>
  <c r="I115" i="5"/>
  <c r="K114" i="5"/>
  <c r="J114" i="5"/>
  <c r="P114" i="5"/>
  <c r="P125" i="5" s="1"/>
  <c r="E23" i="4" s="1"/>
  <c r="L114" i="5"/>
  <c r="L125" i="5" s="1"/>
  <c r="B23" i="4" s="1"/>
  <c r="I114" i="5"/>
  <c r="S111" i="5"/>
  <c r="F22" i="4" s="1"/>
  <c r="H111" i="5"/>
  <c r="M111" i="5"/>
  <c r="C22" i="4" s="1"/>
  <c r="K110" i="5"/>
  <c r="J110" i="5"/>
  <c r="L110" i="5"/>
  <c r="I110" i="5"/>
  <c r="K109" i="5"/>
  <c r="J109" i="5"/>
  <c r="L109" i="5"/>
  <c r="I109" i="5"/>
  <c r="K108" i="5"/>
  <c r="J108" i="5"/>
  <c r="L108" i="5"/>
  <c r="I108" i="5"/>
  <c r="K107" i="5"/>
  <c r="J107" i="5"/>
  <c r="P107" i="5"/>
  <c r="L107" i="5"/>
  <c r="I107" i="5"/>
  <c r="K106" i="5"/>
  <c r="J106" i="5"/>
  <c r="P106" i="5"/>
  <c r="L106" i="5"/>
  <c r="I106" i="5"/>
  <c r="K105" i="5"/>
  <c r="J105" i="5"/>
  <c r="L105" i="5"/>
  <c r="I105" i="5"/>
  <c r="K104" i="5"/>
  <c r="J104" i="5"/>
  <c r="L104" i="5"/>
  <c r="I104" i="5"/>
  <c r="K103" i="5"/>
  <c r="J103" i="5"/>
  <c r="L103" i="5"/>
  <c r="I103" i="5"/>
  <c r="K102" i="5"/>
  <c r="J102" i="5"/>
  <c r="P102" i="5"/>
  <c r="L102" i="5"/>
  <c r="I102" i="5"/>
  <c r="K101" i="5"/>
  <c r="J101" i="5"/>
  <c r="P101" i="5"/>
  <c r="L101" i="5"/>
  <c r="I101" i="5"/>
  <c r="K100" i="5"/>
  <c r="J100" i="5"/>
  <c r="P100" i="5"/>
  <c r="L100" i="5"/>
  <c r="I100" i="5"/>
  <c r="K99" i="5"/>
  <c r="J99" i="5"/>
  <c r="P99" i="5"/>
  <c r="P111" i="5" s="1"/>
  <c r="E22" i="4" s="1"/>
  <c r="L99" i="5"/>
  <c r="I99" i="5"/>
  <c r="I111" i="5" s="1"/>
  <c r="D22" i="4" s="1"/>
  <c r="S96" i="5"/>
  <c r="F21" i="4" s="1"/>
  <c r="K95" i="5"/>
  <c r="J95" i="5"/>
  <c r="P95" i="5"/>
  <c r="M95" i="5"/>
  <c r="I95" i="5"/>
  <c r="K94" i="5"/>
  <c r="J94" i="5"/>
  <c r="P94" i="5"/>
  <c r="M94" i="5"/>
  <c r="M96" i="5" s="1"/>
  <c r="C21" i="4" s="1"/>
  <c r="I94" i="5"/>
  <c r="K93" i="5"/>
  <c r="J93" i="5"/>
  <c r="L93" i="5"/>
  <c r="I93" i="5"/>
  <c r="K92" i="5"/>
  <c r="J92" i="5"/>
  <c r="P92" i="5"/>
  <c r="L92" i="5"/>
  <c r="I92" i="5"/>
  <c r="K91" i="5"/>
  <c r="J91" i="5"/>
  <c r="P91" i="5"/>
  <c r="P96" i="5" s="1"/>
  <c r="E21" i="4" s="1"/>
  <c r="L91" i="5"/>
  <c r="L96" i="5" s="1"/>
  <c r="B21" i="4" s="1"/>
  <c r="I91" i="5"/>
  <c r="S88" i="5"/>
  <c r="S237" i="5" s="1"/>
  <c r="F35" i="4" s="1"/>
  <c r="K87" i="5"/>
  <c r="J87" i="5"/>
  <c r="P87" i="5"/>
  <c r="M87" i="5"/>
  <c r="I87" i="5"/>
  <c r="K86" i="5"/>
  <c r="J86" i="5"/>
  <c r="P86" i="5"/>
  <c r="M86" i="5"/>
  <c r="I86" i="5"/>
  <c r="K85" i="5"/>
  <c r="J85" i="5"/>
  <c r="L85" i="5"/>
  <c r="I85" i="5"/>
  <c r="K84" i="5"/>
  <c r="J84" i="5"/>
  <c r="L84" i="5"/>
  <c r="I84" i="5"/>
  <c r="K83" i="5"/>
  <c r="J83" i="5"/>
  <c r="P83" i="5"/>
  <c r="L83" i="5"/>
  <c r="I83" i="5"/>
  <c r="K82" i="5"/>
  <c r="J82" i="5"/>
  <c r="L82" i="5"/>
  <c r="I82" i="5"/>
  <c r="F16" i="4"/>
  <c r="S76" i="5"/>
  <c r="P76" i="5"/>
  <c r="E16" i="4" s="1"/>
  <c r="H76" i="5"/>
  <c r="M76" i="5"/>
  <c r="C16" i="4" s="1"/>
  <c r="K75" i="5"/>
  <c r="J75" i="5"/>
  <c r="L75" i="5"/>
  <c r="L76" i="5" s="1"/>
  <c r="B16" i="4" s="1"/>
  <c r="I75" i="5"/>
  <c r="I76" i="5" s="1"/>
  <c r="D16" i="4" s="1"/>
  <c r="C15" i="4"/>
  <c r="H72" i="5"/>
  <c r="M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P68" i="5"/>
  <c r="L68" i="5"/>
  <c r="I68" i="5"/>
  <c r="K67" i="5"/>
  <c r="J67" i="5"/>
  <c r="L67" i="5"/>
  <c r="I67" i="5"/>
  <c r="K66" i="5"/>
  <c r="J66" i="5"/>
  <c r="L66" i="5"/>
  <c r="I66" i="5"/>
  <c r="K65" i="5"/>
  <c r="J65" i="5"/>
  <c r="S65" i="5"/>
  <c r="L65" i="5"/>
  <c r="I65" i="5"/>
  <c r="K64" i="5"/>
  <c r="J64" i="5"/>
  <c r="S64" i="5"/>
  <c r="P64" i="5"/>
  <c r="L64" i="5"/>
  <c r="I64" i="5"/>
  <c r="K63" i="5"/>
  <c r="J63" i="5"/>
  <c r="S63" i="5"/>
  <c r="P63" i="5"/>
  <c r="L63" i="5"/>
  <c r="I63" i="5"/>
  <c r="K62" i="5"/>
  <c r="J62" i="5"/>
  <c r="S62" i="5"/>
  <c r="P62" i="5"/>
  <c r="L62" i="5"/>
  <c r="I62" i="5"/>
  <c r="K61" i="5"/>
  <c r="J61" i="5"/>
  <c r="S61" i="5"/>
  <c r="P61" i="5"/>
  <c r="L61" i="5"/>
  <c r="I61" i="5"/>
  <c r="K60" i="5"/>
  <c r="J60" i="5"/>
  <c r="L60" i="5"/>
  <c r="I60" i="5"/>
  <c r="K59" i="5"/>
  <c r="J59" i="5"/>
  <c r="S59" i="5"/>
  <c r="L59" i="5"/>
  <c r="I59" i="5"/>
  <c r="K58" i="5"/>
  <c r="J58" i="5"/>
  <c r="S58" i="5"/>
  <c r="L58" i="5"/>
  <c r="I58" i="5"/>
  <c r="K57" i="5"/>
  <c r="J57" i="5"/>
  <c r="S57" i="5"/>
  <c r="S72" i="5" s="1"/>
  <c r="F15" i="4" s="1"/>
  <c r="L57" i="5"/>
  <c r="I57" i="5"/>
  <c r="K56" i="5"/>
  <c r="J56" i="5"/>
  <c r="S56" i="5"/>
  <c r="P56" i="5"/>
  <c r="L56" i="5"/>
  <c r="I56" i="5"/>
  <c r="K55" i="5"/>
  <c r="J55" i="5"/>
  <c r="L55" i="5"/>
  <c r="I55" i="5"/>
  <c r="K54" i="5"/>
  <c r="J54" i="5"/>
  <c r="L54" i="5"/>
  <c r="I54" i="5"/>
  <c r="K53" i="5"/>
  <c r="J53" i="5"/>
  <c r="P53" i="5"/>
  <c r="P72" i="5" s="1"/>
  <c r="E15" i="4" s="1"/>
  <c r="L53" i="5"/>
  <c r="L72" i="5" s="1"/>
  <c r="B15" i="4" s="1"/>
  <c r="I53" i="5"/>
  <c r="F14" i="4"/>
  <c r="S50" i="5"/>
  <c r="K49" i="5"/>
  <c r="J49" i="5"/>
  <c r="P49" i="5"/>
  <c r="M49" i="5"/>
  <c r="I49" i="5"/>
  <c r="K48" i="5"/>
  <c r="J48" i="5"/>
  <c r="P48" i="5"/>
  <c r="M48" i="5"/>
  <c r="H50" i="5" s="1"/>
  <c r="I48" i="5"/>
  <c r="K47" i="5"/>
  <c r="J47" i="5"/>
  <c r="P47" i="5"/>
  <c r="L47" i="5"/>
  <c r="I47" i="5"/>
  <c r="K46" i="5"/>
  <c r="J46" i="5"/>
  <c r="P46" i="5"/>
  <c r="L46" i="5"/>
  <c r="I46" i="5"/>
  <c r="K45" i="5"/>
  <c r="J45" i="5"/>
  <c r="P45" i="5"/>
  <c r="L45" i="5"/>
  <c r="I45" i="5"/>
  <c r="K44" i="5"/>
  <c r="J44" i="5"/>
  <c r="P44" i="5"/>
  <c r="L44" i="5"/>
  <c r="I44" i="5"/>
  <c r="K43" i="5"/>
  <c r="J43" i="5"/>
  <c r="P43" i="5"/>
  <c r="L43" i="5"/>
  <c r="I43" i="5"/>
  <c r="K42" i="5"/>
  <c r="J42" i="5"/>
  <c r="P42" i="5"/>
  <c r="L42" i="5"/>
  <c r="I42" i="5"/>
  <c r="K41" i="5"/>
  <c r="J41" i="5"/>
  <c r="P41" i="5"/>
  <c r="L41" i="5"/>
  <c r="I41" i="5"/>
  <c r="K40" i="5"/>
  <c r="J40" i="5"/>
  <c r="P40" i="5"/>
  <c r="L40" i="5"/>
  <c r="I40" i="5"/>
  <c r="K39" i="5"/>
  <c r="J39" i="5"/>
  <c r="P39" i="5"/>
  <c r="L39" i="5"/>
  <c r="I39" i="5"/>
  <c r="K38" i="5"/>
  <c r="J38" i="5"/>
  <c r="P38" i="5"/>
  <c r="L38" i="5"/>
  <c r="I38" i="5"/>
  <c r="K37" i="5"/>
  <c r="J37" i="5"/>
  <c r="P37" i="5"/>
  <c r="L37" i="5"/>
  <c r="I37" i="5"/>
  <c r="K36" i="5"/>
  <c r="J36" i="5"/>
  <c r="P36" i="5"/>
  <c r="L36" i="5"/>
  <c r="I36" i="5"/>
  <c r="K35" i="5"/>
  <c r="J35" i="5"/>
  <c r="P35" i="5"/>
  <c r="L35" i="5"/>
  <c r="I35" i="5"/>
  <c r="K34" i="5"/>
  <c r="J34" i="5"/>
  <c r="P34" i="5"/>
  <c r="P50" i="5" s="1"/>
  <c r="E14" i="4" s="1"/>
  <c r="L34" i="5"/>
  <c r="L50" i="5" s="1"/>
  <c r="B14" i="4" s="1"/>
  <c r="I34" i="5"/>
  <c r="C13" i="4"/>
  <c r="S31" i="5"/>
  <c r="F13" i="4" s="1"/>
  <c r="H31" i="5"/>
  <c r="M31" i="5"/>
  <c r="K30" i="5"/>
  <c r="J30" i="5"/>
  <c r="P30" i="5"/>
  <c r="P31" i="5" s="1"/>
  <c r="E13" i="4" s="1"/>
  <c r="L30" i="5"/>
  <c r="L31" i="5" s="1"/>
  <c r="B13" i="4" s="1"/>
  <c r="I30" i="5"/>
  <c r="I31" i="5" s="1"/>
  <c r="D13" i="4" s="1"/>
  <c r="C12" i="4"/>
  <c r="S27" i="5"/>
  <c r="F12" i="4" s="1"/>
  <c r="H27" i="5"/>
  <c r="M27" i="5"/>
  <c r="K26" i="5"/>
  <c r="J26" i="5"/>
  <c r="P26" i="5"/>
  <c r="L26" i="5"/>
  <c r="I26" i="5"/>
  <c r="K25" i="5"/>
  <c r="J25" i="5"/>
  <c r="P25" i="5"/>
  <c r="L25" i="5"/>
  <c r="I25" i="5"/>
  <c r="K24" i="5"/>
  <c r="J24" i="5"/>
  <c r="P24" i="5"/>
  <c r="L24" i="5"/>
  <c r="I24" i="5"/>
  <c r="K23" i="5"/>
  <c r="J23" i="5"/>
  <c r="P23" i="5"/>
  <c r="P27" i="5" s="1"/>
  <c r="E12" i="4" s="1"/>
  <c r="L23" i="5"/>
  <c r="L27" i="5" s="1"/>
  <c r="B12" i="4" s="1"/>
  <c r="I23" i="5"/>
  <c r="F11" i="4"/>
  <c r="S20" i="5"/>
  <c r="P20" i="5"/>
  <c r="K19" i="5"/>
  <c r="J19" i="5"/>
  <c r="M19" i="5"/>
  <c r="I19" i="5"/>
  <c r="K18" i="5"/>
  <c r="J18" i="5"/>
  <c r="M18" i="5"/>
  <c r="M20" i="5" s="1"/>
  <c r="C11" i="4" s="1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J11" i="5"/>
  <c r="L11" i="5"/>
  <c r="I11" i="5"/>
  <c r="J20" i="3"/>
  <c r="I27" i="5" l="1"/>
  <c r="D12" i="4" s="1"/>
  <c r="I50" i="5"/>
  <c r="D14" i="4" s="1"/>
  <c r="M50" i="5"/>
  <c r="C14" i="4" s="1"/>
  <c r="I72" i="5"/>
  <c r="D15" i="4" s="1"/>
  <c r="L88" i="5"/>
  <c r="B20" i="4" s="1"/>
  <c r="L111" i="5"/>
  <c r="B22" i="4" s="1"/>
  <c r="I125" i="5"/>
  <c r="D23" i="4" s="1"/>
  <c r="L150" i="5"/>
  <c r="B24" i="4" s="1"/>
  <c r="M150" i="5"/>
  <c r="C24" i="4" s="1"/>
  <c r="I162" i="5"/>
  <c r="D25" i="4" s="1"/>
  <c r="I174" i="5"/>
  <c r="D26" i="4" s="1"/>
  <c r="L188" i="5"/>
  <c r="B27" i="4" s="1"/>
  <c r="H188" i="5"/>
  <c r="I202" i="5"/>
  <c r="D29" i="4" s="1"/>
  <c r="I208" i="5"/>
  <c r="D30" i="4" s="1"/>
  <c r="L215" i="5"/>
  <c r="B31" i="4" s="1"/>
  <c r="I221" i="5"/>
  <c r="D32" i="4" s="1"/>
  <c r="H221" i="5"/>
  <c r="I228" i="5"/>
  <c r="D33" i="4" s="1"/>
  <c r="I235" i="5"/>
  <c r="D34" i="4" s="1"/>
  <c r="I76" i="8"/>
  <c r="D11" i="7" s="1"/>
  <c r="M76" i="8"/>
  <c r="C11" i="7" s="1"/>
  <c r="E11" i="7"/>
  <c r="I78" i="8"/>
  <c r="D12" i="7" s="1"/>
  <c r="F18" i="6" s="1"/>
  <c r="P78" i="8"/>
  <c r="E12" i="7" s="1"/>
  <c r="S79" i="8"/>
  <c r="F14" i="7" s="1"/>
  <c r="L76" i="8"/>
  <c r="B11" i="7" s="1"/>
  <c r="F11" i="7"/>
  <c r="I20" i="5"/>
  <c r="D11" i="4" s="1"/>
  <c r="H78" i="5"/>
  <c r="M78" i="5"/>
  <c r="C17" i="4" s="1"/>
  <c r="E16" i="3" s="1"/>
  <c r="E16" i="2" s="1"/>
  <c r="S78" i="5"/>
  <c r="F17" i="4" s="1"/>
  <c r="H88" i="5"/>
  <c r="F20" i="4"/>
  <c r="K247" i="5"/>
  <c r="L20" i="5"/>
  <c r="B11" i="4" s="1"/>
  <c r="H20" i="5"/>
  <c r="S247" i="5"/>
  <c r="F41" i="4" s="1"/>
  <c r="E11" i="4"/>
  <c r="L78" i="5"/>
  <c r="B17" i="4" s="1"/>
  <c r="P78" i="5"/>
  <c r="E17" i="4" s="1"/>
  <c r="L237" i="5"/>
  <c r="B35" i="4" s="1"/>
  <c r="D17" i="3" s="1"/>
  <c r="D17" i="2" s="1"/>
  <c r="I88" i="5"/>
  <c r="D20" i="4" s="1"/>
  <c r="M88" i="5"/>
  <c r="C20" i="4" s="1"/>
  <c r="P88" i="5"/>
  <c r="E20" i="4" s="1"/>
  <c r="I96" i="5"/>
  <c r="D21" i="4" s="1"/>
  <c r="H96" i="5"/>
  <c r="H125" i="5"/>
  <c r="H150" i="5"/>
  <c r="M174" i="5"/>
  <c r="C26" i="4" s="1"/>
  <c r="H202" i="5"/>
  <c r="H208" i="5"/>
  <c r="H215" i="5"/>
  <c r="I244" i="5"/>
  <c r="D38" i="4" s="1"/>
  <c r="M244" i="5"/>
  <c r="C38" i="4" s="1"/>
  <c r="E38" i="4"/>
  <c r="L246" i="5"/>
  <c r="B39" i="4" s="1"/>
  <c r="D18" i="3" s="1"/>
  <c r="D16" i="3"/>
  <c r="D16" i="2" s="1"/>
  <c r="H78" i="8" l="1"/>
  <c r="I78" i="5"/>
  <c r="D17" i="4" s="1"/>
  <c r="F16" i="3" s="1"/>
  <c r="F16" i="2" s="1"/>
  <c r="P79" i="8"/>
  <c r="E14" i="7" s="1"/>
  <c r="M78" i="8"/>
  <c r="L78" i="8"/>
  <c r="B12" i="7" s="1"/>
  <c r="D18" i="6" s="1"/>
  <c r="D18" i="2" s="1"/>
  <c r="I79" i="8"/>
  <c r="L79" i="8"/>
  <c r="B14" i="7" s="1"/>
  <c r="J23" i="6"/>
  <c r="F24" i="6"/>
  <c r="F22" i="6"/>
  <c r="F20" i="6"/>
  <c r="J24" i="6"/>
  <c r="J22" i="6"/>
  <c r="J26" i="6" s="1"/>
  <c r="C8" i="1" s="1"/>
  <c r="F23" i="6"/>
  <c r="M246" i="5"/>
  <c r="C39" i="4" s="1"/>
  <c r="E18" i="3" s="1"/>
  <c r="M237" i="5"/>
  <c r="C35" i="4" s="1"/>
  <c r="E17" i="3" s="1"/>
  <c r="E17" i="2" s="1"/>
  <c r="I237" i="5"/>
  <c r="D35" i="4" s="1"/>
  <c r="F17" i="3" s="1"/>
  <c r="H246" i="5"/>
  <c r="I246" i="5"/>
  <c r="D39" i="4" s="1"/>
  <c r="F18" i="3" s="1"/>
  <c r="L247" i="5"/>
  <c r="B41" i="4" s="1"/>
  <c r="H237" i="5"/>
  <c r="P237" i="5"/>
  <c r="D14" i="7" l="1"/>
  <c r="B8" i="1"/>
  <c r="G8" i="1" s="1"/>
  <c r="J23" i="3"/>
  <c r="J23" i="2" s="1"/>
  <c r="F18" i="2"/>
  <c r="F20" i="3"/>
  <c r="F17" i="2"/>
  <c r="F20" i="2" s="1"/>
  <c r="C12" i="7"/>
  <c r="E18" i="6" s="1"/>
  <c r="E18" i="2" s="1"/>
  <c r="M79" i="8"/>
  <c r="C14" i="7" s="1"/>
  <c r="H79" i="8"/>
  <c r="J28" i="6"/>
  <c r="E35" i="4"/>
  <c r="P247" i="5"/>
  <c r="E41" i="4" s="1"/>
  <c r="I247" i="5"/>
  <c r="H247" i="5"/>
  <c r="F24" i="3"/>
  <c r="F24" i="2" s="1"/>
  <c r="F23" i="3"/>
  <c r="F23" i="2" s="1"/>
  <c r="M247" i="5"/>
  <c r="C41" i="4" s="1"/>
  <c r="J22" i="3"/>
  <c r="J22" i="2" s="1"/>
  <c r="J24" i="3"/>
  <c r="J24" i="2" s="1"/>
  <c r="F22" i="3"/>
  <c r="F22" i="2" s="1"/>
  <c r="D41" i="4" l="1"/>
  <c r="B7" i="1"/>
  <c r="J26" i="2"/>
  <c r="J28" i="2" s="1"/>
  <c r="I29" i="6"/>
  <c r="J29" i="6" s="1"/>
  <c r="J31" i="6" s="1"/>
  <c r="J26" i="3"/>
  <c r="J28" i="3" l="1"/>
  <c r="C7" i="1"/>
  <c r="C9" i="1" s="1"/>
  <c r="B9" i="1"/>
  <c r="G7" i="1"/>
  <c r="G9" i="1" s="1"/>
  <c r="B10" i="1" s="1"/>
  <c r="I29" i="3"/>
  <c r="J29" i="3" s="1"/>
  <c r="J31" i="3" s="1"/>
  <c r="B11" i="1" l="1"/>
  <c r="G10" i="1"/>
  <c r="I29" i="2"/>
  <c r="J29" i="2" s="1"/>
  <c r="I30" i="2" l="1"/>
  <c r="J30" i="2" s="1"/>
  <c r="J31" i="2" s="1"/>
  <c r="G11" i="1"/>
  <c r="G12" i="1" s="1"/>
</calcChain>
</file>

<file path=xl/sharedStrings.xml><?xml version="1.0" encoding="utf-8"?>
<sst xmlns="http://schemas.openxmlformats.org/spreadsheetml/2006/main" count="1265" uniqueCount="598">
  <si>
    <t>Rekapitulácia rozpočtu</t>
  </si>
  <si>
    <t>Stavba Stavebné úpravy Požiarnej zbrojnice obce Dlhé Klčovo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</si>
  <si>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</si>
  <si>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</si>
  <si>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</si>
  <si>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</si>
  <si>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</si>
  <si>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</si>
  <si>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</si>
  <si>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</si>
  <si>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</si>
  <si>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</si>
  <si>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Stavebná časť</t>
  </si>
  <si>
    <t>Elektroinštalácia</t>
  </si>
  <si>
    <t>Krycí list rozpočtu</t>
  </si>
  <si>
    <t xml:space="preserve">Miesto:  </t>
  </si>
  <si>
    <t>Objekt Stavebná časť</t>
  </si>
  <si>
    <t xml:space="preserve">Ks: </t>
  </si>
  <si>
    <t xml:space="preserve">Zákazka: </t>
  </si>
  <si>
    <t>Spracoval: Ing. Ján Halgaš</t>
  </si>
  <si>
    <t xml:space="preserve">Dňa </t>
  </si>
  <si>
    <t>20.11.2018</t>
  </si>
  <si>
    <t>Odberateľ: Obec Dlhé Klčovo</t>
  </si>
  <si>
    <t xml:space="preserve">IČO: </t>
  </si>
  <si>
    <t xml:space="preserve">DIČ: </t>
  </si>
  <si>
    <t xml:space="preserve">Dodávateľ: </t>
  </si>
  <si>
    <t>Projektant: Ing. arch. Ľubomír Naňák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</si>
  <si>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</si>
  <si>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</si>
  <si>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</si>
  <si>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</si>
  <si>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</si>
  <si>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</si>
  <si>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</si>
  <si>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</si>
  <si>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</si>
  <si>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</si>
  <si>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</si>
  <si>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</si>
  <si>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</si>
  <si>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</si>
  <si>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</si>
  <si>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</si>
  <si>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</si>
  <si>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</si>
  <si>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</si>
  <si>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</si>
  <si>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</si>
  <si>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</si>
  <si>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</si>
  <si>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</si>
  <si>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</si>
  <si>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</si>
  <si>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</si>
  <si>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</si>
  <si>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</si>
  <si>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</si>
  <si>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</si>
  <si>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</si>
  <si>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</si>
  <si>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</si>
  <si>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</si>
  <si>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</si>
  <si>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20.11.2018</t>
  </si>
  <si>
    <t>Prehľad rozpočtových nákladov</t>
  </si>
  <si>
    <t>Práce HSV</t>
  </si>
  <si>
    <t>ZEMNÉ PRÁCE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</si>
  <si>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</si>
  <si>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</si>
  <si>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</si>
  <si>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</si>
  <si>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</si>
  <si>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</si>
  <si>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</si>
  <si>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</si>
  <si>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ZTI-VNÚTORNA KANALIZÁCIA</t>
  </si>
  <si>
    <t>ZTI-VNÚTORNÝ VODOVOD</t>
  </si>
  <si>
    <t>ZTI-ZARIAĎOVACIE PREDMETY</t>
  </si>
  <si>
    <t>ÚSTREDNÉ VYKUROVANIE-ROZVOD POTRUBIA</t>
  </si>
  <si>
    <t>ÚSTREDNÉ VYKUROVANIE-ARMATÚRY</t>
  </si>
  <si>
    <t>ÚSTREDNÉ VYKUROVANIE-VYKUROVACIE TELESÁ</t>
  </si>
  <si>
    <t>DREVOSTAVBY</t>
  </si>
  <si>
    <t>KONŠTRUKCIE STOLÁRSKE</t>
  </si>
  <si>
    <t>KOVOVÉ DOPLNKOVÉ KONŠTRUKCIE</t>
  </si>
  <si>
    <t>PODLAHY A OBKLADY KERAMICKÉ-DLAŽBY</t>
  </si>
  <si>
    <t>PODLAHY A OBKLADY KERAMICKÉ-OBKLADY</t>
  </si>
  <si>
    <t>NÁTERY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</si>
  <si>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</si>
  <si>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</si>
  <si>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</si>
  <si>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</si>
  <si>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</si>
  <si>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</si>
  <si>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</si>
  <si>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</si>
  <si>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</si>
  <si>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</si>
  <si>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</si>
  <si>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</si>
  <si>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</si>
  <si>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</si>
  <si>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</si>
  <si>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139811101</t>
  </si>
  <si>
    <t>Výkop v uzavretých priestoroch s naložením výkopu na dopravný prostriedok v hornine 5 až 7</t>
  </si>
  <si>
    <t>m3</t>
  </si>
  <si>
    <t xml:space="preserve"> 162201151</t>
  </si>
  <si>
    <t>Vodorovné premiestnenie výkopku z horniny 5-7 do 20m</t>
  </si>
  <si>
    <t xml:space="preserve"> 162301152</t>
  </si>
  <si>
    <t>Vodorovné premiestnenie výkopku tr.5-7 do 1000 m</t>
  </si>
  <si>
    <t xml:space="preserve"> 167101151</t>
  </si>
  <si>
    <t>Nakladanie neuľahnutého výkopku z hornín tr.5-7 do 100 m3</t>
  </si>
  <si>
    <t xml:space="preserve"> 171201101</t>
  </si>
  <si>
    <t>Uloženie sypaniny do násypov s rozprestretím sypaniny vo vrstvách a s hrubým urovnaním nezhutnených</t>
  </si>
  <si>
    <t xml:space="preserve"> 174101102</t>
  </si>
  <si>
    <t>Zásyp sypaninou v uzavretých priestoroch s urovnaním povrchu zásypu</t>
  </si>
  <si>
    <t xml:space="preserve"> 175101101</t>
  </si>
  <si>
    <t>Obsyp potrubia sypaninou z vhodných hornín 1 až 4 bez prehodenia sypaniny</t>
  </si>
  <si>
    <t>P/PE</t>
  </si>
  <si>
    <t xml:space="preserve"> 583343210</t>
  </si>
  <si>
    <t>Piesok na obsyp</t>
  </si>
  <si>
    <t>M3</t>
  </si>
  <si>
    <t xml:space="preserve"> 583372130</t>
  </si>
  <si>
    <t>Štrkopiesok / A3 / frakcia 0-32  tr. Z</t>
  </si>
  <si>
    <t xml:space="preserve"> 11/A 1</t>
  </si>
  <si>
    <t xml:space="preserve"> 311272100</t>
  </si>
  <si>
    <t xml:space="preserve">M3   </t>
  </si>
  <si>
    <t xml:space="preserve"> 317165303</t>
  </si>
  <si>
    <t>kus</t>
  </si>
  <si>
    <t xml:space="preserve"> 14/C 1</t>
  </si>
  <si>
    <t xml:space="preserve"> 310239411</t>
  </si>
  <si>
    <t>Zamurovanie otvoru s plochou do 4m2 v murive nadzáklad. tehlami</t>
  </si>
  <si>
    <t xml:space="preserve"> 349231811</t>
  </si>
  <si>
    <t>Primurovka ostenia s ozubom z tehál vo vybúraných otvoroch nad 80 do 150 mm</t>
  </si>
  <si>
    <t>m2</t>
  </si>
  <si>
    <t>271/A 1</t>
  </si>
  <si>
    <t xml:space="preserve"> 451573111</t>
  </si>
  <si>
    <t>Lôžko pod potrubie, stoky a drobné objekty, v otvorenom výkope z piesku a štrkopiesku do 63 mm</t>
  </si>
  <si>
    <t xml:space="preserve"> 612411121</t>
  </si>
  <si>
    <t>Cementovanie (náterom) mliekom z bežného šedého cementu  vnútorných stien</t>
  </si>
  <si>
    <t xml:space="preserve"> 612421615</t>
  </si>
  <si>
    <t>Vnútorná omietka vápenná alebo vápennocementová v podlaží a v schodisku hrubá zatretá hr. 30 mm</t>
  </si>
  <si>
    <t xml:space="preserve"> 612451111</t>
  </si>
  <si>
    <t>Vnútorná cementová omietka v podlaží a v schodisku muriva tehlového hrubá zatretá</t>
  </si>
  <si>
    <t xml:space="preserve"> 612465144</t>
  </si>
  <si>
    <t xml:space="preserve"> 612467211</t>
  </si>
  <si>
    <t xml:space="preserve">Vnútorný sanačný systém stien , sanačná omietka hrubá pre systém </t>
  </si>
  <si>
    <t xml:space="preserve"> 612481119</t>
  </si>
  <si>
    <t>Potiahnutie vnútorných alebo vonkajších stien a ostatných plôch sklotextílnou mriežkou do lepidla</t>
  </si>
  <si>
    <t xml:space="preserve"> 622421151</t>
  </si>
  <si>
    <t>Vonkajšia omietka vápenná stien škrabaná v stupni zložitosti 1-2</t>
  </si>
  <si>
    <t xml:space="preserve"> 631322711</t>
  </si>
  <si>
    <t>Drátkobetón hrúbky od 50 mm do 100 mm  s vyspadovaním</t>
  </si>
  <si>
    <t xml:space="preserve"> 632451021</t>
  </si>
  <si>
    <t>Vyrovnávací poter muriva MC 15 hr 20 mm</t>
  </si>
  <si>
    <t xml:space="preserve"> 632451033</t>
  </si>
  <si>
    <t>Vyrovnávací poter stropov MC 15 hr 40 mm</t>
  </si>
  <si>
    <t xml:space="preserve"> 632451236</t>
  </si>
  <si>
    <t>Poter pieskovocementový 400 kg/m3,hladený oceľovým hladidlom,hr.nad 40 do 50 mm</t>
  </si>
  <si>
    <t xml:space="preserve"> 642945111</t>
  </si>
  <si>
    <t>Osadenie oceľ.zárubní protipož. dverí s obetónov. jednokrídlové do 2,5 m2</t>
  </si>
  <si>
    <t xml:space="preserve"> 631312141</t>
  </si>
  <si>
    <t>Doplnenie existujúcich mazanín prostým betónom (s dodaním hmôt) bez poteru rýh v mazaninách</t>
  </si>
  <si>
    <t xml:space="preserve"> 642944121</t>
  </si>
  <si>
    <t>Osadenie oceľ.dverných zárubní lisov.alebo z uhol.s vybet.prahu,dodatočne,s plochou do 2,5 m2</t>
  </si>
  <si>
    <t xml:space="preserve"> 553330030</t>
  </si>
  <si>
    <t>Oceľová zárubeň EW-C30/D3 pre požiarne jednokrídlové dvere 800x1970 mm</t>
  </si>
  <si>
    <t>S/S50</t>
  </si>
  <si>
    <t xml:space="preserve"> 5533198500</t>
  </si>
  <si>
    <t xml:space="preserve">Zárubňa oceľová CGU 80x197 cm </t>
  </si>
  <si>
    <t xml:space="preserve">  3/A 1</t>
  </si>
  <si>
    <t xml:space="preserve"> 941955004</t>
  </si>
  <si>
    <t>Lešenie ľahké pracovné pomocné, s výškou lešeňovej podlahy nad 2,50 do 3,5 m</t>
  </si>
  <si>
    <t xml:space="preserve"> 952901111</t>
  </si>
  <si>
    <t>Vyčistenie budov pri výške podlaží do 4m</t>
  </si>
  <si>
    <t xml:space="preserve"> 952901114</t>
  </si>
  <si>
    <t>Vyčistenie budov pri výške podlaží nad 4m</t>
  </si>
  <si>
    <t xml:space="preserve"> 13/B 1</t>
  </si>
  <si>
    <t xml:space="preserve"> 962086121</t>
  </si>
  <si>
    <t>Búranie muriva priečok z plynosilikátu a siporexu hr. do 300mm -0,150 t</t>
  </si>
  <si>
    <t xml:space="preserve"> 965042120</t>
  </si>
  <si>
    <t>Búranie podkladov pod dlažby,liatych dlažieb a mazanín,betón,liaty asfalt hr.do 100 mm -2,200 t</t>
  </si>
  <si>
    <t xml:space="preserve"> 965043420</t>
  </si>
  <si>
    <t>Búranie podkladov pod dlažby,liatych dlažieb a mazanín,betón s poterom,teracom hr.do 150 mm -2,200 t</t>
  </si>
  <si>
    <t xml:space="preserve"> 965081412</t>
  </si>
  <si>
    <t>Búranie dlažieb, z xylolitu liateho, bez podkladania mazaniny -0,039 t</t>
  </si>
  <si>
    <t xml:space="preserve"> 968061125</t>
  </si>
  <si>
    <t>Vyvesenie alebo zavesenie dreveného alebo kov.dverného krídla do 2 m2</t>
  </si>
  <si>
    <t xml:space="preserve"> 968062455</t>
  </si>
  <si>
    <t>Vybúranie drevených a kovových dverových zárubní -0,082 t</t>
  </si>
  <si>
    <t xml:space="preserve"> 971033351</t>
  </si>
  <si>
    <t>Vybúranie otvoru v murive tehl., pórob.  plochy do 0,09 m2 hr.do 450 mm -0,080 t</t>
  </si>
  <si>
    <t xml:space="preserve"> 971033561</t>
  </si>
  <si>
    <t>Vybúranie otvorov v murive tehl., pórobet.  plochy do 1 m2 hr.do 600 mm -1.875 t</t>
  </si>
  <si>
    <t xml:space="preserve"> 971038631</t>
  </si>
  <si>
    <t>Vybúranie otvorov v murive z tvárnic veľ. plochy do 4 m2 hr.do 150 mm,  -0,16500t</t>
  </si>
  <si>
    <t xml:space="preserve"> 978011191</t>
  </si>
  <si>
    <t>Otlčenie omietok vnútorných vápenných alebo vápennocementových v rozsahu do 100 % -0,050 t</t>
  </si>
  <si>
    <t xml:space="preserve"> 979082111</t>
  </si>
  <si>
    <t>Vnútrostavenisková doprava sutiny a vybúraných hmôt do 10 m</t>
  </si>
  <si>
    <t>t</t>
  </si>
  <si>
    <t xml:space="preserve"> SKLADKA</t>
  </si>
  <si>
    <t>Poplatok za uloženie sute na skládku</t>
  </si>
  <si>
    <t>T</t>
  </si>
  <si>
    <t>221/B 1</t>
  </si>
  <si>
    <t xml:space="preserve"> 919736112</t>
  </si>
  <si>
    <t>Rezanie betónového krytu alebo podkladu hr. nad 100 do 150 mm</t>
  </si>
  <si>
    <t>m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</si>
  <si>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</si>
  <si>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</si>
  <si>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</si>
  <si>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</si>
  <si>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</si>
  <si>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 xml:space="preserve"> 979086112</t>
  </si>
  <si>
    <t>Nakladanie alebo prekladanie na dopravný prostriedok pri vodorovnej doprave sutiny a vybúraných hmôt</t>
  </si>
  <si>
    <t xml:space="preserve"> 999281111</t>
  </si>
  <si>
    <t>Presun hmôt pre opravy a údržbu objektov vrátane vonkajších plášťov výšky do 25 m</t>
  </si>
  <si>
    <t>711/A 1</t>
  </si>
  <si>
    <t xml:space="preserve"> 711111001</t>
  </si>
  <si>
    <t>Izolácia proti zemnej vlhkosti vodorovná penetračným náterom za studena</t>
  </si>
  <si>
    <t xml:space="preserve"> 711141559</t>
  </si>
  <si>
    <t>Izolácia proti zemnej vlhkosti a tlakovej vode vodorovná NAIP pritavením</t>
  </si>
  <si>
    <t xml:space="preserve"> 998711101</t>
  </si>
  <si>
    <t>Presun hmôt pre izoláciu proti vode v objektoch výšky do 6 m</t>
  </si>
  <si>
    <t>R/R 0</t>
  </si>
  <si>
    <t xml:space="preserve"> 711999850</t>
  </si>
  <si>
    <t>Príplatok za napojenie na existujúcu izoláciu proti vode</t>
  </si>
  <si>
    <t>S/S10</t>
  </si>
  <si>
    <t xml:space="preserve"> 1116315000</t>
  </si>
  <si>
    <t>S/S90</t>
  </si>
  <si>
    <t xml:space="preserve"> 6283221000</t>
  </si>
  <si>
    <t>713/A 4</t>
  </si>
  <si>
    <t xml:space="preserve"> 713482111</t>
  </si>
  <si>
    <t>Montáž trubíc ,hr.do 10 mm,vnút.priemer do 38</t>
  </si>
  <si>
    <t xml:space="preserve"> 713482121</t>
  </si>
  <si>
    <t>Montáž trubíc ,hr.15-20 mm,vnút.priemer do 38</t>
  </si>
  <si>
    <t>713/A 5</t>
  </si>
  <si>
    <t xml:space="preserve"> 998713101</t>
  </si>
  <si>
    <t>Presun hmôt pre izolácie tepelné v objektoch výšky do 6 m</t>
  </si>
  <si>
    <t>S/S20</t>
  </si>
  <si>
    <t xml:space="preserve"> 2837741528</t>
  </si>
  <si>
    <t>Izolácia Tubolit alebo ekvivalent hr. 5 mm do D32</t>
  </si>
  <si>
    <t xml:space="preserve"> 2837741529</t>
  </si>
  <si>
    <t>Izolácia Tubolit alebo ekvivalent   hr. 20 mm do D32</t>
  </si>
  <si>
    <t>721/A 1</t>
  </si>
  <si>
    <t xml:space="preserve"> 721171109</t>
  </si>
  <si>
    <t>Potrubie z novodurových rúr TPD 5-177-67 odpadové hrdlové D 110x2,2</t>
  </si>
  <si>
    <t xml:space="preserve"> 721171111</t>
  </si>
  <si>
    <t>Potrubie z novodurových rúr TPD 5-177-67 odpadové hrdlové D 140x2,8</t>
  </si>
  <si>
    <t xml:space="preserve"> 721173205</t>
  </si>
  <si>
    <t>Potrubie z novodurových rúr TPD 5-177-67 pripájacie D 50x1,8</t>
  </si>
  <si>
    <t xml:space="preserve"> 721173206</t>
  </si>
  <si>
    <t>Potrubie z novodurových rúr TPD 5-177-67 pripájacie D 63x1,8</t>
  </si>
  <si>
    <t xml:space="preserve"> 721194105</t>
  </si>
  <si>
    <t>Zriadenie prípojky na potrubí vyvedenie a upevnenie odpadových výpustiek D 50x1,8</t>
  </si>
  <si>
    <t xml:space="preserve"> 721194106</t>
  </si>
  <si>
    <t>Zriadenie prípojky na potrubí vyvedenie a upevnenie odpadových výpustiek D 63x1,8</t>
  </si>
  <si>
    <t xml:space="preserve"> 721194109</t>
  </si>
  <si>
    <t>Zriadenie prípojky na potrubí vyvedenie a upevnenie odpadových výpustiek D 110x2,3</t>
  </si>
  <si>
    <t xml:space="preserve"> 721212305</t>
  </si>
  <si>
    <t>Gulička zo šedej liatiny DN 100</t>
  </si>
  <si>
    <t xml:space="preserve"> 721290111</t>
  </si>
  <si>
    <t>Ostatné - skúška tesnosti kanalizácie v objektoch vodou do DN 125</t>
  </si>
  <si>
    <t xml:space="preserve"> 721290123</t>
  </si>
  <si>
    <t>Ostatné - skúška tesnosti kanalizácie v objektoch dymom do DN 300</t>
  </si>
  <si>
    <t xml:space="preserve"> 998721101</t>
  </si>
  <si>
    <t>Presun hmôt pre vnútornú kanalizáciu v objektoch výšky do 6 m</t>
  </si>
  <si>
    <t xml:space="preserve"> 721140002</t>
  </si>
  <si>
    <t>Napojenie potrubia na existujúci kanalizačný rozvod, búracie práce, spätna úprava</t>
  </si>
  <si>
    <t xml:space="preserve"> kus</t>
  </si>
  <si>
    <t>721/A 2</t>
  </si>
  <si>
    <t xml:space="preserve"> 722171211</t>
  </si>
  <si>
    <t>Potrubie plastové PPR D 16x2,7</t>
  </si>
  <si>
    <t xml:space="preserve"> 722171212</t>
  </si>
  <si>
    <t>Potrubie plastové PPR D 20x3,4</t>
  </si>
  <si>
    <t xml:space="preserve"> 722220111</t>
  </si>
  <si>
    <t>Montáž armatúry závitovej s jedným závitom,nástenka pre výtokový ventil G 1/2</t>
  </si>
  <si>
    <t xml:space="preserve"> 722220121</t>
  </si>
  <si>
    <t>Montáž armatúry závitovej s jedným závitom,nástenka pre batériu G 1/2</t>
  </si>
  <si>
    <t>pár</t>
  </si>
  <si>
    <t xml:space="preserve"> 722290226</t>
  </si>
  <si>
    <t>Tlaková skúška vodovodného potrubia  do DN 50</t>
  </si>
  <si>
    <t xml:space="preserve"> 722290234</t>
  </si>
  <si>
    <t>Prepláchnutie a dezinfekcia vodovodného potrubia do DN 80</t>
  </si>
  <si>
    <t xml:space="preserve"> 998722101</t>
  </si>
  <si>
    <t>Presun hmôt pre vnútorný vodovod v objektoch  výšky do 6 m</t>
  </si>
  <si>
    <t xml:space="preserve"> 72229905645.1</t>
  </si>
  <si>
    <t>Napojenie potrubia na existujúci rozvod vody cez spojku 25x3/4"</t>
  </si>
  <si>
    <t xml:space="preserve"> 722990540.1</t>
  </si>
  <si>
    <t>Napojenie potrubia na existujúci rozvod vody cez spojku 20x1/2"</t>
  </si>
  <si>
    <t xml:space="preserve"> 5518000183</t>
  </si>
  <si>
    <t>Nástenka pre výtokový ventil</t>
  </si>
  <si>
    <t xml:space="preserve"> 5518000184</t>
  </si>
  <si>
    <t>Nástenka pre batériu</t>
  </si>
  <si>
    <t>721/A 5</t>
  </si>
  <si>
    <t xml:space="preserve"> 725119305</t>
  </si>
  <si>
    <t xml:space="preserve">Montáž záchodovej misy kombinovanej </t>
  </si>
  <si>
    <t>súb</t>
  </si>
  <si>
    <t xml:space="preserve"> 725129201</t>
  </si>
  <si>
    <t>Montáž pisoárového záchodku z bieleho diturvitu bez splachovacej nádrže</t>
  </si>
  <si>
    <t xml:space="preserve"> 725219401</t>
  </si>
  <si>
    <t>Montáž umývadla bez výtokovej armatúry z bieleho diturvitu na skrutky do muriva</t>
  </si>
  <si>
    <t xml:space="preserve"> 725241513</t>
  </si>
  <si>
    <t>Montáž vaničky sprchovej plastovej štvorcovej 1000x1000 mm</t>
  </si>
  <si>
    <t xml:space="preserve"> 725819401</t>
  </si>
  <si>
    <t>Montáž ventilu rohového s pripojovacou rúrkou G 1/2</t>
  </si>
  <si>
    <t xml:space="preserve"> 725829201</t>
  </si>
  <si>
    <t>Montáž batérie umývadlovej a drezovej nástennej pákovej</t>
  </si>
  <si>
    <t xml:space="preserve"> 725849201</t>
  </si>
  <si>
    <t xml:space="preserve">Montáž batérie sprchovej nástennej pákovej </t>
  </si>
  <si>
    <t xml:space="preserve"> 998725101</t>
  </si>
  <si>
    <t>Presun hmôt pre zariaďovacie predmety v objektoch výšky do 6 m</t>
  </si>
  <si>
    <t>721/B 5</t>
  </si>
  <si>
    <t xml:space="preserve"> 725110814</t>
  </si>
  <si>
    <t>Demontáž záchoda odsávacieho alebo kombinačného 0.0342t</t>
  </si>
  <si>
    <t xml:space="preserve"> 725210821</t>
  </si>
  <si>
    <t>Demontáž umývadiel alebo umývadielok bez výtokovej armatúry 0,01946 t</t>
  </si>
  <si>
    <t xml:space="preserve"> 725590811</t>
  </si>
  <si>
    <t>Vnútrostav. premiestnenie vybúr. hmôt zariaď. predmetov vodorovne do 100 m z budov s výš. do 6 m</t>
  </si>
  <si>
    <t xml:space="preserve"> 725820801</t>
  </si>
  <si>
    <t>Demontáž batérie nástennej do G 3/4 0,00156 t</t>
  </si>
  <si>
    <t xml:space="preserve"> 725860811</t>
  </si>
  <si>
    <t>Demontáž zápachovej uzávierky pre zariaďovacie predmety,jednoduchá   0.00085 t</t>
  </si>
  <si>
    <t>ks</t>
  </si>
  <si>
    <t xml:space="preserve"> 725991811</t>
  </si>
  <si>
    <t>Demontáž konzoly jednoducej     0.00500 t</t>
  </si>
  <si>
    <t>721/C 5</t>
  </si>
  <si>
    <t xml:space="preserve"> 725210984</t>
  </si>
  <si>
    <t>Odmontovanie rohového ventilu G 1/2</t>
  </si>
  <si>
    <t xml:space="preserve"> 5514512300</t>
  </si>
  <si>
    <t>Batéria umývadlová nástenná páková</t>
  </si>
  <si>
    <t xml:space="preserve"> 5514513100</t>
  </si>
  <si>
    <t>Batéria sprchová páková  nástenná</t>
  </si>
  <si>
    <t xml:space="preserve"> 5518300008</t>
  </si>
  <si>
    <t xml:space="preserve"> Guľový rohový ventil  1/2" x 3/8 s hadičkou</t>
  </si>
  <si>
    <t xml:space="preserve"> 5522335900</t>
  </si>
  <si>
    <t>Sanitárna keramika Sprchové vaničky plastové  100x100 (nosič, sifón) U 100x100 cm</t>
  </si>
  <si>
    <t xml:space="preserve"> 6420131810</t>
  </si>
  <si>
    <t xml:space="preserve">Sanitárna keramika   pisoár </t>
  </si>
  <si>
    <t xml:space="preserve"> 6420136050</t>
  </si>
  <si>
    <t>Záchodová kombi  misa s nádržkou úsporná dvojčinná armatúra do nádržky, sedátko</t>
  </si>
  <si>
    <t xml:space="preserve"> 6421370600</t>
  </si>
  <si>
    <t xml:space="preserve">Umývadlo </t>
  </si>
  <si>
    <t>731/A 3</t>
  </si>
  <si>
    <t xml:space="preserve"> 733111103</t>
  </si>
  <si>
    <t>Potrubie z rúrok závitových oceľových bezšvových bežných DN 15</t>
  </si>
  <si>
    <t xml:space="preserve"> 733111104</t>
  </si>
  <si>
    <t>Potrubie z rúrok závitových oceľových bezšvových bežných DN 20</t>
  </si>
  <si>
    <t xml:space="preserve"> 733113113</t>
  </si>
  <si>
    <t>Potrubie z rúrok závitových Príplatok k cene za zhotovenie prípojky z oceľ. rúrok závitových DN 15</t>
  </si>
  <si>
    <t xml:space="preserve"> 733190107</t>
  </si>
  <si>
    <t>Tlaková skúška potrubia  z oceľových rúrok závitových</t>
  </si>
  <si>
    <t xml:space="preserve"> 998733101</t>
  </si>
  <si>
    <t>Presun hmôt pre rozvody potrubia v objektoch výšky do 6 m</t>
  </si>
  <si>
    <t>731/B 3</t>
  </si>
  <si>
    <t xml:space="preserve"> 733110803</t>
  </si>
  <si>
    <t>Demontáž potrubia z oceľových rúrok závitových do DN 15,  -0,00100t</t>
  </si>
  <si>
    <t xml:space="preserve"> 733191816</t>
  </si>
  <si>
    <t>Odrezanie strmeňového držiaka do priem. 44.5 -0,00014t</t>
  </si>
  <si>
    <t xml:space="preserve"> 733193810</t>
  </si>
  <si>
    <t>Rozrezanie konzoly, podpery a výložníka pre potrubie z uholníkov L do 50x50x5 mm,  -0,00200t</t>
  </si>
  <si>
    <t xml:space="preserve"> 733890801</t>
  </si>
  <si>
    <t>Vnútrostav. premiestnenie vybúraných hmôt rozvodov potrubia vodorovne do 100 m z obj. výš. do 6 m</t>
  </si>
  <si>
    <t>731/A 4</t>
  </si>
  <si>
    <t xml:space="preserve"> 734209112</t>
  </si>
  <si>
    <t>Montáž závitovej armatúry s 2 závitmi do G 1/2</t>
  </si>
  <si>
    <t xml:space="preserve"> 734223208</t>
  </si>
  <si>
    <t xml:space="preserve">Montáž termostatickej hlavice </t>
  </si>
  <si>
    <t xml:space="preserve"> 998734101</t>
  </si>
  <si>
    <t>Presun hmôt pre armatúry v objektoch výšky do 6 m</t>
  </si>
  <si>
    <t>731/B 4</t>
  </si>
  <si>
    <t xml:space="preserve"> 734200821</t>
  </si>
  <si>
    <t>Demontáž armatúry závitovej s dvomi závitmi do G 1/2</t>
  </si>
  <si>
    <t xml:space="preserve"> 734890801</t>
  </si>
  <si>
    <t>Vnútrostaveniskové premiestnenie vybúraných hmôt armatúr vodorovne 100 m výšky do 6 m</t>
  </si>
  <si>
    <t xml:space="preserve"> 735950000.1</t>
  </si>
  <si>
    <t>Príplatok za vedenie potrubia v chráničke v podlahe</t>
  </si>
  <si>
    <t xml:space="preserve"> 551730079</t>
  </si>
  <si>
    <t xml:space="preserve">Armatúry a príslušenstvo     termostatická hlavica </t>
  </si>
  <si>
    <t>KUS</t>
  </si>
  <si>
    <t xml:space="preserve"> 551730195</t>
  </si>
  <si>
    <t>Armatúry a príslušenstvo   termostatický ventil 1/2 priamy</t>
  </si>
  <si>
    <t xml:space="preserve"> 5512113200</t>
  </si>
  <si>
    <t>Ventil k armaturám pre ústredné vykurovanie radiátorový priamy, s nastaviteľnou reguláciou V 4232 1/2"</t>
  </si>
  <si>
    <t>731/A 5</t>
  </si>
  <si>
    <t xml:space="preserve"> 735153300</t>
  </si>
  <si>
    <t xml:space="preserve">Príplatok k cene za odvzdušňovací ventil telies vykurovacích panelových </t>
  </si>
  <si>
    <t xml:space="preserve"> 735158120</t>
  </si>
  <si>
    <t>Vykurovacie telesá panelové,tlaková skúška telesa vodou  dvojradového</t>
  </si>
  <si>
    <t xml:space="preserve"> 735159210</t>
  </si>
  <si>
    <t>Montáž vykurovacieho telesa panelového dvojradového do 1140mm</t>
  </si>
  <si>
    <t xml:space="preserve"> 735159230</t>
  </si>
  <si>
    <t>Montáž vykurovacieho telesa panelového dvojradového do 1980mm</t>
  </si>
  <si>
    <t xml:space="preserve"> 998735101</t>
  </si>
  <si>
    <t>Presun hmôt pre vykurovacie telesá v objektoch výšky do 6 m</t>
  </si>
  <si>
    <t>731/B 5</t>
  </si>
  <si>
    <t xml:space="preserve"> 735151821</t>
  </si>
  <si>
    <t>Demontáž vykurovacieho telesa panelového dvojradového stavebnej dľžky do 1500 mm</t>
  </si>
  <si>
    <t xml:space="preserve"> 735151822</t>
  </si>
  <si>
    <t>Demontáž vykurovacieho telesa panelového dvojradového stavebnej dľžky nad 1500 do 2820 mm</t>
  </si>
  <si>
    <t xml:space="preserve"> 735890801</t>
  </si>
  <si>
    <t>Vnútrostaveniskové premiestnenie vybúraných hmôt vykurovacích telies do 6m</t>
  </si>
  <si>
    <t>731/C 5</t>
  </si>
  <si>
    <t xml:space="preserve"> 735000912</t>
  </si>
  <si>
    <t>Vyregulovanie dvojregulačného ventilu s termostatickým ovládaním</t>
  </si>
  <si>
    <t>P/P 1</t>
  </si>
  <si>
    <t xml:space="preserve"> 541093514004</t>
  </si>
  <si>
    <t xml:space="preserve"> 541093515016</t>
  </si>
  <si>
    <t>763/A 2</t>
  </si>
  <si>
    <t xml:space="preserve"> 763161322</t>
  </si>
  <si>
    <t xml:space="preserve"> 998763301</t>
  </si>
  <si>
    <t>Presun hmôt pre sádrokartónové konštrukcie v objektoch výšky do 7 m</t>
  </si>
  <si>
    <t>766/A 1</t>
  </si>
  <si>
    <t xml:space="preserve"> 766661413</t>
  </si>
  <si>
    <t>Montáž dverového krídla kompletiz.otváravého protipožiar.,jednokrídlových, š.do 800 mm bez priezoru</t>
  </si>
  <si>
    <t xml:space="preserve"> 766661512</t>
  </si>
  <si>
    <t>Montáž dverového krídla kompletiz.otváravého ,jednokrídlové</t>
  </si>
  <si>
    <t xml:space="preserve"> 998766101</t>
  </si>
  <si>
    <t>Presun hmot pre konštrukcie stolárske v objektoch výšky do 6 m</t>
  </si>
  <si>
    <t xml:space="preserve"> 6116303010</t>
  </si>
  <si>
    <t>Dvere drevené  jednokrídlové, otváravé, plné, dýha svetlý dub, kovanie, rozmer 600x1970 mm</t>
  </si>
  <si>
    <t xml:space="preserve"> 6116303020</t>
  </si>
  <si>
    <t>Dvere drevené  jednokrídlové, otváravé, plné, dýha svetlý dub, kovanie, rozmer 800x1970 mm</t>
  </si>
  <si>
    <t xml:space="preserve"> 6116400100</t>
  </si>
  <si>
    <t>Dvere drevené protipožiarne EW-C30/D3 jednokrídlové, otváravé, plné, so samozatváračom, svetlý dub, kovanie, rozmer 800x1970 mm</t>
  </si>
  <si>
    <t>767/A 1</t>
  </si>
  <si>
    <t xml:space="preserve"> 767591221</t>
  </si>
  <si>
    <t xml:space="preserve">Montáž mriežky bez zhotovenia prestupu </t>
  </si>
  <si>
    <t>767/A 3</t>
  </si>
  <si>
    <t xml:space="preserve"> 998767201</t>
  </si>
  <si>
    <t>Presun hmôt pre kovové stavebné doplnkové konštrukcie v objektoch výšky do 6 m</t>
  </si>
  <si>
    <t>S/S40</t>
  </si>
  <si>
    <t xml:space="preserve"> 4297100815</t>
  </si>
  <si>
    <t>Mriežka D200 mm</t>
  </si>
  <si>
    <t>771/A 1</t>
  </si>
  <si>
    <t xml:space="preserve"> 771445014</t>
  </si>
  <si>
    <t>Montáž soklíkov z obkladačiek hutných,keramických do tmelu,rovné 200x100 mm,výška 100 mm</t>
  </si>
  <si>
    <t xml:space="preserve"> 771577155</t>
  </si>
  <si>
    <t>Montáž podláh z dlaždíc keram.protišmyk..200 x 200 mm, škárovanie</t>
  </si>
  <si>
    <t xml:space="preserve"> 998771101</t>
  </si>
  <si>
    <t>Presun hmôt pre podlahy z dlaždíc v objektoch výšky do 6m</t>
  </si>
  <si>
    <t>S/S70</t>
  </si>
  <si>
    <t xml:space="preserve"> 5976412800</t>
  </si>
  <si>
    <t>Dlaždice keramické protišmykové 200x200 mm</t>
  </si>
  <si>
    <t>771/A 2</t>
  </si>
  <si>
    <t xml:space="preserve"> 781445018</t>
  </si>
  <si>
    <t>Montáž obkladov stien z obkladačiek hutných,keramických do tmelu,veľkosť 200x200 mm</t>
  </si>
  <si>
    <t xml:space="preserve"> 998781101</t>
  </si>
  <si>
    <t>Presun hmôt pre obklady keramické v objektoch výšky do   6 m</t>
  </si>
  <si>
    <t xml:space="preserve"> 5976574000</t>
  </si>
  <si>
    <t>Obkladačky keramické glazované jednofarebné hladké B 200x200 trieda oteruvzdornosti I Ia</t>
  </si>
  <si>
    <t>783/A 1</t>
  </si>
  <si>
    <t xml:space="preserve"> 783424340</t>
  </si>
  <si>
    <t>Nátery kov.potr.a armatúr syntet. do DN 50 mm farby bielej dvojnás. 1x email a základný náter</t>
  </si>
  <si>
    <t xml:space="preserve"> 783626020</t>
  </si>
  <si>
    <t>Nátery stolárskych výrobkov syntetické i na vzduchu schnúce  2x lakovaním</t>
  </si>
  <si>
    <t xml:space="preserve"> 783812110</t>
  </si>
  <si>
    <t>Nátery olejové farby bielej omietok stien dvojnás. 1x email a 2x plným tmel.</t>
  </si>
  <si>
    <t xml:space="preserve"> 783894612</t>
  </si>
  <si>
    <t>784/A 1</t>
  </si>
  <si>
    <t xml:space="preserve"> 784411301</t>
  </si>
  <si>
    <t>Pačokovanie vápenným mliekom jednonás. s obrúsením a presadrovaním v miestnostiach výšky do 3,80 m</t>
  </si>
  <si>
    <t xml:space="preserve"> 784411302</t>
  </si>
  <si>
    <t>Pačokovanie vápenným mliekom jednonásobné so začistením, s obrúsením a presádrovaním v miestnosti výšky od 3,8 m do 5,0 m</t>
  </si>
  <si>
    <t xml:space="preserve"> 784451371</t>
  </si>
  <si>
    <t>Maľby z maliarskych zmesí práškových bez pačok. jednofar. s bielym stropom dvojnás. výšky do 3,80 m</t>
  </si>
  <si>
    <t xml:space="preserve"> 784451372</t>
  </si>
  <si>
    <t>Maľba dvojnásobná z maliarskych práškových zmesí tónovaná ručne nanášaná na jemnozrnný podklad v miestnosti výšky nad 3,8 m</t>
  </si>
  <si>
    <t>921/M21</t>
  </si>
  <si>
    <t xml:space="preserve"> 210290751</t>
  </si>
  <si>
    <t xml:space="preserve">Montáž motorického spotrebiča, ventilátora </t>
  </si>
  <si>
    <t>R/RE</t>
  </si>
  <si>
    <t xml:space="preserve"> V80001V</t>
  </si>
  <si>
    <t>Elektrický ventilátor D200</t>
  </si>
  <si>
    <t xml:space="preserve"> HZS001</t>
  </si>
  <si>
    <t>Revízie</t>
  </si>
  <si>
    <t>Objekt Elektroinštalácia</t>
  </si>
  <si>
    <t xml:space="preserve"> 210010306</t>
  </si>
  <si>
    <t>Krabica prístrojová</t>
  </si>
  <si>
    <t xml:space="preserve"> 210010312</t>
  </si>
  <si>
    <t>Krabica odbočná s viečkom</t>
  </si>
  <si>
    <t xml:space="preserve"> 210011302</t>
  </si>
  <si>
    <t>Hmoždinka a skrutka HM8</t>
  </si>
  <si>
    <t xml:space="preserve"> 210100001</t>
  </si>
  <si>
    <t>Ukončenie vodičov v rozvádzač. vč. zapojenia a vodičovej koncovky do 2.5 mm2</t>
  </si>
  <si>
    <t xml:space="preserve"> 210100002</t>
  </si>
  <si>
    <t>Ukončenie vodičov v rozvádzač. vč. zapojenia a vodičovej koncovky do 6 mm2</t>
  </si>
  <si>
    <t xml:space="preserve"> 210110021</t>
  </si>
  <si>
    <t>Jednopólový vypínač č.1 nástenný,230V/16A, IP44</t>
  </si>
  <si>
    <t xml:space="preserve"> 210110041</t>
  </si>
  <si>
    <t>Jednopólový vypínač č.1 polozápustny,230V/16A, IP20</t>
  </si>
  <si>
    <t xml:space="preserve"> 210110044</t>
  </si>
  <si>
    <t>Prepínač sériový-striedavý č.5B nástenný,230V/16A, IP20</t>
  </si>
  <si>
    <t xml:space="preserve"> 210110045</t>
  </si>
  <si>
    <t>Striedavý spínač č.6  polozápustny,230V/16A, IP20</t>
  </si>
  <si>
    <t xml:space="preserve"> 210111012</t>
  </si>
  <si>
    <t>Zásuvka polozápustná dvojnásobná,230V/16A, IP20</t>
  </si>
  <si>
    <t xml:space="preserve"> 210190001</t>
  </si>
  <si>
    <t>Nástena zásuvková skriňa 2x230V, 1x400/16 vrátane ističov</t>
  </si>
  <si>
    <t xml:space="preserve"> 210201001</t>
  </si>
  <si>
    <t>Svietidlo interiérové stropné, LED žiarovka 10W, 230V/50Hz, IP20, vrátane svetelného zdroja</t>
  </si>
  <si>
    <t xml:space="preserve"> 210201010</t>
  </si>
  <si>
    <t>Svietidlo interiérové nástenné, LED žiarovka 10W, 230V/50Hz, IP44, vrátane svetelného zdroja</t>
  </si>
  <si>
    <t xml:space="preserve"> 210201043</t>
  </si>
  <si>
    <t>Svietidlo pre LED trubice, LED trubica 600mm 4x10W, 230V/50Hz, IP20, vrátane svetelného zdroja</t>
  </si>
  <si>
    <t xml:space="preserve"> 210201061</t>
  </si>
  <si>
    <t>Svietidlo pre LED trubice, LED trubica 1200mm 2x18W, 230V/50Hz, IP65, vrátane svetelného zdroja</t>
  </si>
  <si>
    <t xml:space="preserve"> 210950101</t>
  </si>
  <si>
    <t>Káblový štitok</t>
  </si>
  <si>
    <t xml:space="preserve"> 210020921.1</t>
  </si>
  <si>
    <t xml:space="preserve">Material protipožirneho prestupu   </t>
  </si>
  <si>
    <t>kg</t>
  </si>
  <si>
    <t xml:space="preserve"> 210201510</t>
  </si>
  <si>
    <t>Svietidlo núdzové LED, 230V/3,2W, 1h autonómnosť, IP44</t>
  </si>
  <si>
    <t xml:space="preserve"> 210201902</t>
  </si>
  <si>
    <t xml:space="preserve">Montáž svietidla interiérového na stenu do 2 kg   </t>
  </si>
  <si>
    <t xml:space="preserve"> 210201912</t>
  </si>
  <si>
    <t xml:space="preserve">Montáž svietidla interiérového na strop do 2 kg   </t>
  </si>
  <si>
    <t xml:space="preserve"> 210220040</t>
  </si>
  <si>
    <t>Svorka Bernard vrátane pásika</t>
  </si>
  <si>
    <t xml:space="preserve"> 210881056</t>
  </si>
  <si>
    <t>Vodič N2XH 6 zž</t>
  </si>
  <si>
    <t xml:space="preserve"> 210881069</t>
  </si>
  <si>
    <t>Kábel N2XH-O 2x1,5</t>
  </si>
  <si>
    <t xml:space="preserve"> 210881075</t>
  </si>
  <si>
    <t>Kábel N2XH-O 3x1,5</t>
  </si>
  <si>
    <t>Kábel N2XH-J 3x1,5</t>
  </si>
  <si>
    <t xml:space="preserve"> 210881076</t>
  </si>
  <si>
    <t>Kábel N2XH-J 3x2,5</t>
  </si>
  <si>
    <t xml:space="preserve"> 210881101</t>
  </si>
  <si>
    <t>Kábel N2XH-J 5x2,5</t>
  </si>
  <si>
    <t xml:space="preserve"> 210881102</t>
  </si>
  <si>
    <t>Kábel N2XH-J 5x4</t>
  </si>
  <si>
    <t xml:space="preserve"> 210881125</t>
  </si>
  <si>
    <t>Dozbrojenie rozvádzača HR</t>
  </si>
  <si>
    <t>hod</t>
  </si>
  <si>
    <t xml:space="preserve"> 210881392</t>
  </si>
  <si>
    <t>Kábel NHXH-J 3x1,5</t>
  </si>
  <si>
    <t xml:space="preserve"> 711712019.1</t>
  </si>
  <si>
    <t xml:space="preserve">Sekanie drážky </t>
  </si>
  <si>
    <t xml:space="preserve"> 971052241.1</t>
  </si>
  <si>
    <t>Prieraz murivom</t>
  </si>
  <si>
    <t xml:space="preserve"> MAT18</t>
  </si>
  <si>
    <t xml:space="preserve"> MAT19</t>
  </si>
  <si>
    <t xml:space="preserve"> MAT20</t>
  </si>
  <si>
    <t xml:space="preserve"> MAT21</t>
  </si>
  <si>
    <t xml:space="preserve"> MAT22</t>
  </si>
  <si>
    <t xml:space="preserve"> MAT23</t>
  </si>
  <si>
    <t xml:space="preserve"> MAT24</t>
  </si>
  <si>
    <t xml:space="preserve"> MAT25</t>
  </si>
  <si>
    <t xml:space="preserve"> MAT26</t>
  </si>
  <si>
    <t xml:space="preserve"> MAT27</t>
  </si>
  <si>
    <t>Drobný materiál</t>
  </si>
  <si>
    <t xml:space="preserve"> POMPR</t>
  </si>
  <si>
    <t>Pomocné práce</t>
  </si>
  <si>
    <t xml:space="preserve"> MAT1</t>
  </si>
  <si>
    <t xml:space="preserve"> MAT10</t>
  </si>
  <si>
    <t>Materiál na dozbrojenie rozvádzača HR</t>
  </si>
  <si>
    <t xml:space="preserve"> MAT11</t>
  </si>
  <si>
    <t xml:space="preserve"> MAT12</t>
  </si>
  <si>
    <t xml:space="preserve"> MAT13</t>
  </si>
  <si>
    <t xml:space="preserve"> MAT14</t>
  </si>
  <si>
    <t xml:space="preserve"> MAT15</t>
  </si>
  <si>
    <t xml:space="preserve"> MAT16</t>
  </si>
  <si>
    <t xml:space="preserve"> MAT17</t>
  </si>
  <si>
    <t xml:space="preserve"> MAT2</t>
  </si>
  <si>
    <t xml:space="preserve"> MAT3</t>
  </si>
  <si>
    <t xml:space="preserve"> MAT4</t>
  </si>
  <si>
    <t xml:space="preserve"> MAT5</t>
  </si>
  <si>
    <t xml:space="preserve"> MAT6</t>
  </si>
  <si>
    <t xml:space="preserve"> MAT7</t>
  </si>
  <si>
    <t xml:space="preserve"> MAT8</t>
  </si>
  <si>
    <t xml:space="preserve"> MAT9</t>
  </si>
  <si>
    <t xml:space="preserve"> REV</t>
  </si>
  <si>
    <t xml:space="preserve">Revízia elektroinštalácie, odborné skúšky  </t>
  </si>
  <si>
    <t>kpl</t>
  </si>
  <si>
    <t xml:space="preserve"> PM</t>
  </si>
  <si>
    <t>Podružný materiál  3%</t>
  </si>
  <si>
    <t>%</t>
  </si>
  <si>
    <t xml:space="preserve"> PPV</t>
  </si>
  <si>
    <t>PPV - 6 %</t>
  </si>
  <si>
    <t xml:space="preserve"> DOP</t>
  </si>
  <si>
    <t>Doprava - 6%</t>
  </si>
  <si>
    <t xml:space="preserve"> PRES</t>
  </si>
  <si>
    <t>Presun - 1 %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</si>
  <si>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</si>
  <si>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</si>
  <si>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</si>
  <si>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</si>
  <si>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</si>
  <si>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Nenosný preklad YTONG alebo ekvivalent  šírky 150 mm, výšky 249 mm, dĺžky 1250 mm</t>
  </si>
  <si>
    <t>Vnútorná omietka stien štuková BAUMIT, strojné miešanie, ručné nanášanie, Baumit Vonkajšia štuková omietka (Baumit FeinPutz aussen) alebo ekvivalent hr. 4 mm</t>
  </si>
  <si>
    <t>Lak asfaltový ALP-PENETRAL alebo ekvivalent v sudoch</t>
  </si>
  <si>
    <t>Pásy ťažké asfaltové Hydrobit v 60 s 35 alebo ekvivalent</t>
  </si>
  <si>
    <t>Vyhrievacie oceľové  doskové teleso KORAD alebo ekvivalent 22K/22VK 600x600 mm</t>
  </si>
  <si>
    <t>Vyhrievacie oceľové  doskové teleso KORAD alebo ekvivalent 22K/22VK 2000x1200 mm</t>
  </si>
  <si>
    <t>SDK podkrovie s izoláciou hr. 300 mma parozábranou KNAUF alebo ekvivalent kca z profilov CD 1vrstvová dosky GKF hr. 15 mm</t>
  </si>
  <si>
    <t>Náter farbami ekologickými riediteľnými vodou SADAKRINOM alebo ekvivalent bielym pre náter sadrokartón. stropov 2x</t>
  </si>
  <si>
    <t>Murivo nosné z tvárnic YTONG na  tenkovrst.maltu YTONG alebo ekvivalent hr.180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</si>
</sst>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9" fontId="5" fillId="0" borderId="0" xfId="0" applyNumberFormat="1" applyFont="1" applyAlignment="1">
      <alignment wrapText="1"/>
    </xf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5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workbookViewId="0">
      <selection activeCell="A15" sqref="A15:XFD28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80" t="s">
        <v>12</v>
      </c>
      <c r="B7" s="181">
        <f>'SO 12109'!I247-Rekapitulácia!D7</f>
        <v>0</v>
      </c>
      <c r="C7" s="181">
        <f>'Kryci_list 12109'!J26</f>
        <v>0</v>
      </c>
      <c r="D7" s="181">
        <v>0</v>
      </c>
      <c r="E7" s="181">
        <f>'Kryci_list 12109'!J17</f>
        <v>0</v>
      </c>
      <c r="F7" s="181">
        <v>0</v>
      </c>
      <c r="G7" s="181">
        <f>B7+C7+D7+E7+F7</f>
        <v>0</v>
      </c>
      <c r="K7">
        <f>'SO 12109'!K247</f>
        <v>0</v>
      </c>
      <c r="Q7">
        <v>30.126000000000001</v>
      </c>
    </row>
    <row r="8" spans="1:26" x14ac:dyDescent="0.25">
      <c r="A8" s="70" t="s">
        <v>13</v>
      </c>
      <c r="B8" s="77">
        <f>'SO 13593'!I79-Rekapitulácia!D8</f>
        <v>0</v>
      </c>
      <c r="C8" s="77">
        <f>'Kryci_list 13593'!J26</f>
        <v>0</v>
      </c>
      <c r="D8" s="77">
        <v>0</v>
      </c>
      <c r="E8" s="77">
        <f>'Kryci_list 13593'!J17</f>
        <v>0</v>
      </c>
      <c r="F8" s="77">
        <v>0</v>
      </c>
      <c r="G8" s="77">
        <f>B8+C8+D8+E8+F8</f>
        <v>0</v>
      </c>
      <c r="K8">
        <f>'SO 13593'!K79</f>
        <v>0</v>
      </c>
      <c r="Q8">
        <v>30.126000000000001</v>
      </c>
    </row>
    <row r="9" spans="1:26" x14ac:dyDescent="0.25">
      <c r="A9" s="187" t="s">
        <v>584</v>
      </c>
      <c r="B9" s="188">
        <f>SUM(B7:B8)</f>
        <v>0</v>
      </c>
      <c r="C9" s="188">
        <f>SUM(C7:C8)</f>
        <v>0</v>
      </c>
      <c r="D9" s="188">
        <f>SUM(D7:D8)</f>
        <v>0</v>
      </c>
      <c r="E9" s="188">
        <f>SUM(E7:E8)</f>
        <v>0</v>
      </c>
      <c r="F9" s="188">
        <f>SUM(F7:F8)</f>
        <v>0</v>
      </c>
      <c r="G9" s="188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185" t="s">
        <v>585</v>
      </c>
      <c r="B10" s="186">
        <f>G9-SUM(Rekapitulácia!K7:'Rekapitulácia'!K8)*1</f>
        <v>0</v>
      </c>
      <c r="C10" s="186"/>
      <c r="D10" s="186"/>
      <c r="E10" s="186"/>
      <c r="F10" s="186"/>
      <c r="G10" s="186">
        <f>ROUND(((ROUND(B10,2)*20)/100),2)*1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586</v>
      </c>
      <c r="B11" s="183">
        <f>(G9-B10)</f>
        <v>0</v>
      </c>
      <c r="C11" s="183"/>
      <c r="D11" s="183"/>
      <c r="E11" s="183"/>
      <c r="F11" s="183"/>
      <c r="G11" s="183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5" t="s">
        <v>587</v>
      </c>
      <c r="B12" s="183"/>
      <c r="C12" s="183"/>
      <c r="D12" s="183"/>
      <c r="E12" s="183"/>
      <c r="F12" s="183"/>
      <c r="G12" s="183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0"/>
      <c r="B13" s="184"/>
      <c r="C13" s="184"/>
      <c r="D13" s="184"/>
      <c r="E13" s="184"/>
      <c r="F13" s="184"/>
      <c r="G13" s="184"/>
    </row>
    <row r="14" spans="1:26" x14ac:dyDescent="0.25">
      <c r="A14" s="10"/>
      <c r="B14" s="184"/>
      <c r="C14" s="184"/>
      <c r="D14" s="184"/>
      <c r="E14" s="184"/>
      <c r="F14" s="184"/>
      <c r="G14" s="184"/>
    </row>
    <row r="15" spans="1:26" x14ac:dyDescent="0.25">
      <c r="A15" s="10"/>
      <c r="B15" s="184"/>
      <c r="C15" s="184"/>
      <c r="D15" s="184"/>
      <c r="E15" s="184"/>
      <c r="F15" s="184"/>
      <c r="G15" s="184"/>
    </row>
    <row r="16" spans="1:26" x14ac:dyDescent="0.25">
      <c r="A16" s="10"/>
      <c r="B16" s="184"/>
      <c r="C16" s="184"/>
      <c r="D16" s="184"/>
      <c r="E16" s="184"/>
      <c r="F16" s="184"/>
      <c r="G16" s="184"/>
    </row>
    <row r="17" spans="1:7" x14ac:dyDescent="0.25">
      <c r="A17" s="10"/>
      <c r="B17" s="184"/>
      <c r="C17" s="184"/>
      <c r="D17" s="184"/>
      <c r="E17" s="184"/>
      <c r="F17" s="184"/>
      <c r="G17" s="184"/>
    </row>
    <row r="18" spans="1:7" x14ac:dyDescent="0.25">
      <c r="A18" s="10"/>
      <c r="B18" s="184"/>
      <c r="C18" s="184"/>
      <c r="D18" s="184"/>
      <c r="E18" s="184"/>
      <c r="F18" s="184"/>
      <c r="G18" s="184"/>
    </row>
    <row r="19" spans="1:7" x14ac:dyDescent="0.25">
      <c r="A19" s="10"/>
      <c r="B19" s="184"/>
      <c r="C19" s="184"/>
      <c r="D19" s="184"/>
      <c r="E19" s="184"/>
      <c r="F19" s="184"/>
      <c r="G19" s="184"/>
    </row>
    <row r="20" spans="1:7" x14ac:dyDescent="0.25">
      <c r="A20" s="10"/>
      <c r="B20" s="184"/>
      <c r="C20" s="184"/>
      <c r="D20" s="184"/>
      <c r="E20" s="184"/>
      <c r="F20" s="184"/>
      <c r="G20" s="184"/>
    </row>
    <row r="21" spans="1:7" x14ac:dyDescent="0.25">
      <c r="A21" s="1"/>
      <c r="B21" s="149"/>
      <c r="C21" s="149"/>
      <c r="D21" s="149"/>
      <c r="E21" s="149"/>
      <c r="F21" s="149"/>
      <c r="G21" s="149"/>
    </row>
    <row r="22" spans="1:7" x14ac:dyDescent="0.25">
      <c r="A22" s="1"/>
      <c r="B22" s="149"/>
      <c r="C22" s="149"/>
      <c r="D22" s="149"/>
      <c r="E22" s="149"/>
      <c r="F22" s="149"/>
      <c r="G22" s="149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B37" s="182"/>
      <c r="C37" s="182"/>
      <c r="D37" s="182"/>
      <c r="E37" s="182"/>
      <c r="F37" s="182"/>
      <c r="G37" s="182"/>
    </row>
    <row r="38" spans="1:7" x14ac:dyDescent="0.25">
      <c r="B38" s="182"/>
      <c r="C38" s="182"/>
      <c r="D38" s="182"/>
      <c r="E38" s="182"/>
      <c r="F38" s="182"/>
      <c r="G38" s="182"/>
    </row>
    <row r="39" spans="1:7" x14ac:dyDescent="0.25">
      <c r="B39" s="182"/>
      <c r="C39" s="182"/>
      <c r="D39" s="182"/>
      <c r="E39" s="182"/>
      <c r="F39" s="182"/>
      <c r="G39" s="182"/>
    </row>
    <row r="40" spans="1:7" x14ac:dyDescent="0.25">
      <c r="B40" s="182"/>
      <c r="C40" s="182"/>
      <c r="D40" s="182"/>
      <c r="E40" s="182"/>
      <c r="F40" s="182"/>
      <c r="G40" s="182"/>
    </row>
    <row r="41" spans="1:7" x14ac:dyDescent="0.25">
      <c r="B41" s="182"/>
      <c r="C41" s="182"/>
      <c r="D41" s="182"/>
      <c r="E41" s="182"/>
      <c r="F41" s="182"/>
      <c r="G41" s="182"/>
    </row>
    <row r="42" spans="1:7" x14ac:dyDescent="0.25">
      <c r="B42" s="182"/>
      <c r="C42" s="182"/>
      <c r="D42" s="182"/>
      <c r="E42" s="182"/>
      <c r="F42" s="182"/>
      <c r="G42" s="182"/>
    </row>
    <row r="43" spans="1:7" x14ac:dyDescent="0.25">
      <c r="B43" s="182"/>
      <c r="C43" s="182"/>
      <c r="D43" s="182"/>
      <c r="E43" s="182"/>
      <c r="F43" s="182"/>
      <c r="G43" s="182"/>
    </row>
    <row r="44" spans="1:7" x14ac:dyDescent="0.25">
      <c r="B44" s="182"/>
      <c r="C44" s="182"/>
      <c r="D44" s="182"/>
      <c r="E44" s="182"/>
      <c r="F44" s="182"/>
      <c r="G44" s="182"/>
    </row>
    <row r="45" spans="1:7" x14ac:dyDescent="0.25">
      <c r="B45" s="182"/>
      <c r="C45" s="182"/>
      <c r="D45" s="182"/>
      <c r="E45" s="182"/>
      <c r="F45" s="182"/>
      <c r="G45" s="182"/>
    </row>
    <row r="46" spans="1:7" x14ac:dyDescent="0.25">
      <c r="B46" s="182"/>
      <c r="C46" s="182"/>
      <c r="D46" s="182"/>
      <c r="E46" s="182"/>
      <c r="F46" s="182"/>
      <c r="G46" s="182"/>
    </row>
    <row r="47" spans="1:7" x14ac:dyDescent="0.25">
      <c r="B47" s="182"/>
      <c r="C47" s="182"/>
      <c r="D47" s="182"/>
      <c r="E47" s="182"/>
      <c r="F47" s="182"/>
      <c r="G47" s="182"/>
    </row>
    <row r="48" spans="1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  <row r="89" spans="2:7" x14ac:dyDescent="0.25">
      <c r="B89" s="182"/>
      <c r="C89" s="182"/>
      <c r="D89" s="182"/>
      <c r="E89" s="182"/>
      <c r="F89" s="182"/>
      <c r="G89" s="182"/>
    </row>
    <row r="90" spans="2:7" x14ac:dyDescent="0.25">
      <c r="B90" s="182"/>
      <c r="C90" s="182"/>
      <c r="D90" s="182"/>
      <c r="E90" s="182"/>
      <c r="F90" s="182"/>
      <c r="G90" s="182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588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12109'!D16+'Kryci_list 13593'!D16</f>
        <v>0</v>
      </c>
      <c r="E16" s="97">
        <f>'Kryci_list 12109'!E16+'Kryci_list 13593'!E16</f>
        <v>0</v>
      </c>
      <c r="F16" s="106">
        <f>'Kryci_list 12109'!F16+'Kryci_list 13593'!F16</f>
        <v>0</v>
      </c>
      <c r="G16" s="60">
        <v>6</v>
      </c>
      <c r="H16" s="115" t="s">
        <v>34</v>
      </c>
      <c r="I16" s="129"/>
      <c r="J16" s="126">
        <f>Rekapitulácia!F9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12109'!D17+'Kryci_list 13593'!D17</f>
        <v>0</v>
      </c>
      <c r="E17" s="76">
        <f>'Kryci_list 12109'!E17+'Kryci_list 13593'!E17</f>
        <v>0</v>
      </c>
      <c r="F17" s="81">
        <f>'Kryci_list 12109'!F17+'Kryci_list 13593'!F17</f>
        <v>0</v>
      </c>
      <c r="G17" s="61">
        <v>7</v>
      </c>
      <c r="H17" s="116" t="s">
        <v>35</v>
      </c>
      <c r="I17" s="129"/>
      <c r="J17" s="127">
        <f>Rekapitulácia!E9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12109'!D18+'Kryci_list 13593'!D18</f>
        <v>0</v>
      </c>
      <c r="E18" s="77">
        <f>'Kryci_list 12109'!E18+'Kryci_list 13593'!E18</f>
        <v>0</v>
      </c>
      <c r="F18" s="82">
        <f>'Kryci_list 12109'!F18+'Kryci_list 13593'!F18</f>
        <v>0</v>
      </c>
      <c r="G18" s="61">
        <v>8</v>
      </c>
      <c r="H18" s="116" t="s">
        <v>36</v>
      </c>
      <c r="I18" s="129"/>
      <c r="J18" s="127">
        <f>Rekapitulácia!D9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45</v>
      </c>
      <c r="D22" s="87"/>
      <c r="E22" s="90"/>
      <c r="F22" s="81">
        <f>'Kryci_list 12109'!F22+'Kryci_list 13593'!F22</f>
        <v>0</v>
      </c>
      <c r="G22" s="60">
        <v>16</v>
      </c>
      <c r="H22" s="115" t="s">
        <v>51</v>
      </c>
      <c r="I22" s="129"/>
      <c r="J22" s="126">
        <f>'Kryci_list 12109'!J22+'Kryci_list 13593'!J22</f>
        <v>0</v>
      </c>
    </row>
    <row r="23" spans="1:10" ht="18" customHeight="1" x14ac:dyDescent="0.25">
      <c r="A23" s="11"/>
      <c r="B23" s="61">
        <v>12</v>
      </c>
      <c r="C23" s="64" t="s">
        <v>46</v>
      </c>
      <c r="D23" s="66"/>
      <c r="E23" s="90"/>
      <c r="F23" s="82">
        <f>'Kryci_list 12109'!F23+'Kryci_list 13593'!F23</f>
        <v>0</v>
      </c>
      <c r="G23" s="61">
        <v>17</v>
      </c>
      <c r="H23" s="116" t="s">
        <v>52</v>
      </c>
      <c r="I23" s="129"/>
      <c r="J23" s="127">
        <f>'Kryci_list 12109'!J23+'Kryci_list 13593'!J23</f>
        <v>0</v>
      </c>
    </row>
    <row r="24" spans="1:10" ht="18" customHeight="1" x14ac:dyDescent="0.25">
      <c r="A24" s="11"/>
      <c r="B24" s="61">
        <v>13</v>
      </c>
      <c r="C24" s="64" t="s">
        <v>47</v>
      </c>
      <c r="D24" s="66"/>
      <c r="E24" s="90"/>
      <c r="F24" s="82">
        <f>'Kryci_list 12109'!F24+'Kryci_list 13593'!F24</f>
        <v>0</v>
      </c>
      <c r="G24" s="61">
        <v>18</v>
      </c>
      <c r="H24" s="116" t="s">
        <v>53</v>
      </c>
      <c r="I24" s="129"/>
      <c r="J24" s="127">
        <f>'Kryci_list 12109'!J24+'Kryci_list 13593'!J24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Rekapitulácia!B10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Rekapitulácia!B11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42</v>
      </c>
      <c r="I31" s="28"/>
      <c r="J31" s="193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9" t="s">
        <v>43</v>
      </c>
      <c r="H32" s="190"/>
      <c r="I32" s="191"/>
      <c r="J32" s="192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5"/>
      <c r="G33" s="14"/>
      <c r="H33" s="141" t="s">
        <v>58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12109'!B17</f>
        <v>0</v>
      </c>
      <c r="E16" s="97">
        <f>'Rekap 12109'!C17</f>
        <v>0</v>
      </c>
      <c r="F16" s="106">
        <f>'Rekap 12109'!D17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12109'!B35</f>
        <v>0</v>
      </c>
      <c r="E17" s="76">
        <f>'Rekap 12109'!C35</f>
        <v>0</v>
      </c>
      <c r="F17" s="81">
        <f>'Rekap 12109'!D35</f>
        <v>0</v>
      </c>
      <c r="G17" s="61">
        <v>7</v>
      </c>
      <c r="H17" s="116" t="s">
        <v>35</v>
      </c>
      <c r="I17" s="129"/>
      <c r="J17" s="127">
        <f>'SO 12109'!Z247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>
        <f>'Rekap 12109'!B39</f>
        <v>0</v>
      </c>
      <c r="E18" s="77">
        <f>'Rekap 12109'!C39</f>
        <v>0</v>
      </c>
      <c r="F18" s="82">
        <f>'Rekap 12109'!D39</f>
        <v>0</v>
      </c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12109'!K9:'SO 12109'!K246)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12109'!K9:'SO 12109'!K246)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12109'!L20</f>
        <v>0</v>
      </c>
      <c r="C11" s="157">
        <f>'SO 12109'!M20</f>
        <v>0</v>
      </c>
      <c r="D11" s="157">
        <f>'SO 12109'!I20</f>
        <v>0</v>
      </c>
      <c r="E11" s="158">
        <f>'SO 12109'!P20</f>
        <v>0</v>
      </c>
      <c r="F11" s="158">
        <f>'SO 12109'!S20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67</v>
      </c>
      <c r="B12" s="157">
        <f>'SO 12109'!L27</f>
        <v>0</v>
      </c>
      <c r="C12" s="157">
        <f>'SO 12109'!M27</f>
        <v>0</v>
      </c>
      <c r="D12" s="157">
        <f>'SO 12109'!I27</f>
        <v>0</v>
      </c>
      <c r="E12" s="158">
        <f>'SO 12109'!P27</f>
        <v>4.37</v>
      </c>
      <c r="F12" s="158">
        <f>'SO 12109'!S27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68</v>
      </c>
      <c r="B13" s="157">
        <f>'SO 12109'!L31</f>
        <v>0</v>
      </c>
      <c r="C13" s="157">
        <f>'SO 12109'!M31</f>
        <v>0</v>
      </c>
      <c r="D13" s="157">
        <f>'SO 12109'!I31</f>
        <v>0</v>
      </c>
      <c r="E13" s="158">
        <f>'SO 12109'!P31</f>
        <v>1.42</v>
      </c>
      <c r="F13" s="158">
        <f>'SO 12109'!S31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69</v>
      </c>
      <c r="B14" s="157">
        <f>'SO 12109'!L50</f>
        <v>0</v>
      </c>
      <c r="C14" s="157">
        <f>'SO 12109'!M50</f>
        <v>0</v>
      </c>
      <c r="D14" s="157">
        <f>'SO 12109'!I50</f>
        <v>0</v>
      </c>
      <c r="E14" s="158">
        <f>'SO 12109'!P50</f>
        <v>43.71</v>
      </c>
      <c r="F14" s="158">
        <f>'SO 12109'!S50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70</v>
      </c>
      <c r="B15" s="157">
        <f>'SO 12109'!L72</f>
        <v>0</v>
      </c>
      <c r="C15" s="157">
        <f>'SO 12109'!M72</f>
        <v>0</v>
      </c>
      <c r="D15" s="157">
        <f>'SO 12109'!I72</f>
        <v>0</v>
      </c>
      <c r="E15" s="158">
        <f>'SO 12109'!P72</f>
        <v>0.55000000000000004</v>
      </c>
      <c r="F15" s="158">
        <f>'SO 12109'!S72</f>
        <v>36.96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71</v>
      </c>
      <c r="B16" s="157">
        <f>'SO 12109'!L76</f>
        <v>0</v>
      </c>
      <c r="C16" s="157">
        <f>'SO 12109'!M76</f>
        <v>0</v>
      </c>
      <c r="D16" s="157">
        <f>'SO 12109'!I76</f>
        <v>0</v>
      </c>
      <c r="E16" s="158">
        <f>'SO 12109'!P76</f>
        <v>0</v>
      </c>
      <c r="F16" s="158">
        <f>'SO 12109'!S76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65</v>
      </c>
      <c r="B17" s="159">
        <f>'SO 12109'!L78</f>
        <v>0</v>
      </c>
      <c r="C17" s="159">
        <f>'SO 12109'!M78</f>
        <v>0</v>
      </c>
      <c r="D17" s="159">
        <f>'SO 12109'!I78</f>
        <v>0</v>
      </c>
      <c r="E17" s="160">
        <f>'SO 12109'!P78</f>
        <v>50.05</v>
      </c>
      <c r="F17" s="160">
        <f>'SO 12109'!S78</f>
        <v>36.96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72</v>
      </c>
      <c r="B19" s="159"/>
      <c r="C19" s="157"/>
      <c r="D19" s="157"/>
      <c r="E19" s="158"/>
      <c r="F19" s="158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73</v>
      </c>
      <c r="B20" s="157">
        <f>'SO 12109'!L88</f>
        <v>0</v>
      </c>
      <c r="C20" s="157">
        <f>'SO 12109'!M88</f>
        <v>0</v>
      </c>
      <c r="D20" s="157">
        <f>'SO 12109'!I88</f>
        <v>0</v>
      </c>
      <c r="E20" s="158">
        <f>'SO 12109'!P88</f>
        <v>0.04</v>
      </c>
      <c r="F20" s="158">
        <f>'SO 12109'!S88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74</v>
      </c>
      <c r="B21" s="157">
        <f>'SO 12109'!L96</f>
        <v>0</v>
      </c>
      <c r="C21" s="157">
        <f>'SO 12109'!M96</f>
        <v>0</v>
      </c>
      <c r="D21" s="157">
        <f>'SO 12109'!I96</f>
        <v>0</v>
      </c>
      <c r="E21" s="158">
        <f>'SO 12109'!P96</f>
        <v>0.01</v>
      </c>
      <c r="F21" s="158">
        <f>'SO 12109'!S96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75</v>
      </c>
      <c r="B22" s="157">
        <f>'SO 12109'!L111</f>
        <v>0</v>
      </c>
      <c r="C22" s="157">
        <f>'SO 12109'!M111</f>
        <v>0</v>
      </c>
      <c r="D22" s="157">
        <f>'SO 12109'!I111</f>
        <v>0</v>
      </c>
      <c r="E22" s="158">
        <f>'SO 12109'!P111</f>
        <v>0.26</v>
      </c>
      <c r="F22" s="158">
        <f>'SO 12109'!S111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76</v>
      </c>
      <c r="B23" s="157">
        <f>'SO 12109'!L125</f>
        <v>0</v>
      </c>
      <c r="C23" s="157">
        <f>'SO 12109'!M125</f>
        <v>0</v>
      </c>
      <c r="D23" s="157">
        <f>'SO 12109'!I125</f>
        <v>0</v>
      </c>
      <c r="E23" s="158">
        <f>'SO 12109'!P125</f>
        <v>0.01</v>
      </c>
      <c r="F23" s="158">
        <f>'SO 12109'!S125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77</v>
      </c>
      <c r="B24" s="157">
        <f>'SO 12109'!L150</f>
        <v>0</v>
      </c>
      <c r="C24" s="157">
        <f>'SO 12109'!M150</f>
        <v>0</v>
      </c>
      <c r="D24" s="157">
        <f>'SO 12109'!I150</f>
        <v>0</v>
      </c>
      <c r="E24" s="158">
        <f>'SO 12109'!P150</f>
        <v>7.0000000000000007E-2</v>
      </c>
      <c r="F24" s="158">
        <f>'SO 12109'!S150</f>
        <v>7.0000000000000007E-2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78</v>
      </c>
      <c r="B25" s="157">
        <f>'SO 12109'!L162</f>
        <v>0</v>
      </c>
      <c r="C25" s="157">
        <f>'SO 12109'!M162</f>
        <v>0</v>
      </c>
      <c r="D25" s="157">
        <f>'SO 12109'!I162</f>
        <v>0</v>
      </c>
      <c r="E25" s="158">
        <f>'SO 12109'!P162</f>
        <v>0.39</v>
      </c>
      <c r="F25" s="158">
        <f>'SO 12109'!S162</f>
        <v>7.0000000000000007E-2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79</v>
      </c>
      <c r="B26" s="157">
        <f>'SO 12109'!L174</f>
        <v>0</v>
      </c>
      <c r="C26" s="157">
        <f>'SO 12109'!M174</f>
        <v>0</v>
      </c>
      <c r="D26" s="157">
        <f>'SO 12109'!I174</f>
        <v>0</v>
      </c>
      <c r="E26" s="158">
        <f>'SO 12109'!P174</f>
        <v>0.01</v>
      </c>
      <c r="F26" s="158">
        <f>'SO 12109'!S174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80</v>
      </c>
      <c r="B27" s="157">
        <f>'SO 12109'!L188</f>
        <v>0</v>
      </c>
      <c r="C27" s="157">
        <f>'SO 12109'!M188</f>
        <v>0</v>
      </c>
      <c r="D27" s="157">
        <f>'SO 12109'!I188</f>
        <v>0</v>
      </c>
      <c r="E27" s="158">
        <f>'SO 12109'!P188</f>
        <v>0</v>
      </c>
      <c r="F27" s="158">
        <f>'SO 12109'!S188</f>
        <v>0.26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81</v>
      </c>
      <c r="B28" s="157">
        <f>'SO 12109'!L193</f>
        <v>0</v>
      </c>
      <c r="C28" s="157">
        <f>'SO 12109'!M193</f>
        <v>0</v>
      </c>
      <c r="D28" s="157">
        <f>'SO 12109'!I193</f>
        <v>0</v>
      </c>
      <c r="E28" s="158">
        <f>'SO 12109'!P193</f>
        <v>1.42</v>
      </c>
      <c r="F28" s="158">
        <f>'SO 12109'!S193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56" t="s">
        <v>82</v>
      </c>
      <c r="B29" s="157">
        <f>'SO 12109'!L202</f>
        <v>0</v>
      </c>
      <c r="C29" s="157">
        <f>'SO 12109'!M202</f>
        <v>0</v>
      </c>
      <c r="D29" s="157">
        <f>'SO 12109'!I202</f>
        <v>0</v>
      </c>
      <c r="E29" s="158">
        <f>'SO 12109'!P202</f>
        <v>0.13</v>
      </c>
      <c r="F29" s="158">
        <f>'SO 12109'!S202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56" t="s">
        <v>83</v>
      </c>
      <c r="B30" s="157">
        <f>'SO 12109'!L208</f>
        <v>0</v>
      </c>
      <c r="C30" s="157">
        <f>'SO 12109'!M208</f>
        <v>0</v>
      </c>
      <c r="D30" s="157">
        <f>'SO 12109'!I208</f>
        <v>0</v>
      </c>
      <c r="E30" s="158">
        <f>'SO 12109'!P208</f>
        <v>0</v>
      </c>
      <c r="F30" s="158">
        <f>'SO 12109'!S208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56" t="s">
        <v>84</v>
      </c>
      <c r="B31" s="157">
        <f>'SO 12109'!L215</f>
        <v>0</v>
      </c>
      <c r="C31" s="157">
        <f>'SO 12109'!M215</f>
        <v>0</v>
      </c>
      <c r="D31" s="157">
        <f>'SO 12109'!I215</f>
        <v>0</v>
      </c>
      <c r="E31" s="158">
        <f>'SO 12109'!P215</f>
        <v>1.81</v>
      </c>
      <c r="F31" s="158">
        <f>'SO 12109'!S215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156" t="s">
        <v>85</v>
      </c>
      <c r="B32" s="157">
        <f>'SO 12109'!L221</f>
        <v>0</v>
      </c>
      <c r="C32" s="157">
        <f>'SO 12109'!M221</f>
        <v>0</v>
      </c>
      <c r="D32" s="157">
        <f>'SO 12109'!I221</f>
        <v>0</v>
      </c>
      <c r="E32" s="158">
        <f>'SO 12109'!P221</f>
        <v>0.99</v>
      </c>
      <c r="F32" s="158">
        <f>'SO 12109'!S221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5">
      <c r="A33" s="156" t="s">
        <v>86</v>
      </c>
      <c r="B33" s="157">
        <f>'SO 12109'!L228</f>
        <v>0</v>
      </c>
      <c r="C33" s="157">
        <f>'SO 12109'!M228</f>
        <v>0</v>
      </c>
      <c r="D33" s="157">
        <f>'SO 12109'!I228</f>
        <v>0</v>
      </c>
      <c r="E33" s="158">
        <f>'SO 12109'!P228</f>
        <v>0.06</v>
      </c>
      <c r="F33" s="158">
        <f>'SO 12109'!S228</f>
        <v>0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x14ac:dyDescent="0.25">
      <c r="A34" s="156" t="s">
        <v>87</v>
      </c>
      <c r="B34" s="157">
        <f>'SO 12109'!L235</f>
        <v>0</v>
      </c>
      <c r="C34" s="157">
        <f>'SO 12109'!M235</f>
        <v>0</v>
      </c>
      <c r="D34" s="157">
        <f>'SO 12109'!I235</f>
        <v>0</v>
      </c>
      <c r="E34" s="158">
        <f>'SO 12109'!P235</f>
        <v>0.08</v>
      </c>
      <c r="F34" s="158">
        <f>'SO 12109'!S235</f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5">
      <c r="A35" s="2" t="s">
        <v>72</v>
      </c>
      <c r="B35" s="159">
        <f>'SO 12109'!L237</f>
        <v>0</v>
      </c>
      <c r="C35" s="159">
        <f>'SO 12109'!M237</f>
        <v>0</v>
      </c>
      <c r="D35" s="159">
        <f>'SO 12109'!I237</f>
        <v>0</v>
      </c>
      <c r="E35" s="160">
        <f>'SO 12109'!P237</f>
        <v>5.28</v>
      </c>
      <c r="F35" s="160">
        <f>'SO 12109'!S237</f>
        <v>0.4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x14ac:dyDescent="0.25">
      <c r="A36" s="1"/>
      <c r="B36" s="149"/>
      <c r="C36" s="149"/>
      <c r="D36" s="149"/>
      <c r="E36" s="148"/>
      <c r="F36" s="148"/>
    </row>
    <row r="37" spans="1:26" x14ac:dyDescent="0.25">
      <c r="A37" s="2" t="s">
        <v>88</v>
      </c>
      <c r="B37" s="159"/>
      <c r="C37" s="157"/>
      <c r="D37" s="157"/>
      <c r="E37" s="158"/>
      <c r="F37" s="158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x14ac:dyDescent="0.25">
      <c r="A38" s="156" t="s">
        <v>89</v>
      </c>
      <c r="B38" s="157">
        <f>'SO 12109'!L244</f>
        <v>0</v>
      </c>
      <c r="C38" s="157">
        <f>'SO 12109'!M244</f>
        <v>0</v>
      </c>
      <c r="D38" s="157">
        <f>'SO 12109'!I244</f>
        <v>0</v>
      </c>
      <c r="E38" s="158">
        <f>'SO 12109'!P244</f>
        <v>0</v>
      </c>
      <c r="F38" s="158">
        <f>'SO 12109'!S244</f>
        <v>0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x14ac:dyDescent="0.25">
      <c r="A39" s="2" t="s">
        <v>88</v>
      </c>
      <c r="B39" s="159">
        <f>'SO 12109'!L246</f>
        <v>0</v>
      </c>
      <c r="C39" s="159">
        <f>'SO 12109'!M246</f>
        <v>0</v>
      </c>
      <c r="D39" s="159">
        <f>'SO 12109'!I246</f>
        <v>0</v>
      </c>
      <c r="E39" s="160">
        <f>'SO 12109'!P246</f>
        <v>0</v>
      </c>
      <c r="F39" s="160">
        <f>'SO 12109'!S246</f>
        <v>0</v>
      </c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6" x14ac:dyDescent="0.25">
      <c r="A40" s="1"/>
      <c r="B40" s="149"/>
      <c r="C40" s="149"/>
      <c r="D40" s="149"/>
      <c r="E40" s="148"/>
      <c r="F40" s="148"/>
    </row>
    <row r="41" spans="1:26" x14ac:dyDescent="0.25">
      <c r="A41" s="2" t="s">
        <v>90</v>
      </c>
      <c r="B41" s="159">
        <f>'SO 12109'!L247</f>
        <v>0</v>
      </c>
      <c r="C41" s="159">
        <f>'SO 12109'!M247</f>
        <v>0</v>
      </c>
      <c r="D41" s="159">
        <f>'SO 12109'!I247</f>
        <v>0</v>
      </c>
      <c r="E41" s="160">
        <f>'SO 12109'!P247</f>
        <v>55.33</v>
      </c>
      <c r="F41" s="160">
        <f>'SO 12109'!S247</f>
        <v>37.36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 x14ac:dyDescent="0.25">
      <c r="A42" s="1"/>
      <c r="B42" s="149"/>
      <c r="C42" s="149"/>
      <c r="D42" s="149"/>
      <c r="E42" s="148"/>
      <c r="F42" s="148"/>
    </row>
    <row r="43" spans="1:26" x14ac:dyDescent="0.25">
      <c r="A43" s="1"/>
      <c r="B43" s="149"/>
      <c r="C43" s="149"/>
      <c r="D43" s="149"/>
      <c r="E43" s="148"/>
      <c r="F43" s="148"/>
    </row>
    <row r="44" spans="1:26" x14ac:dyDescent="0.25">
      <c r="A44" s="1"/>
      <c r="B44" s="149"/>
      <c r="C44" s="149"/>
      <c r="D44" s="149"/>
      <c r="E44" s="148"/>
      <c r="F44" s="148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1"/>
      <c r="B46" s="149"/>
      <c r="C46" s="149"/>
      <c r="D46" s="149"/>
      <c r="E46" s="148"/>
      <c r="F46" s="148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7"/>
  <sheetViews>
    <sheetView workbookViewId="0">
      <pane ySplit="8" topLeftCell="A224" activePane="bottomLeft" state="frozen"/>
      <selection pane="bottomLeft" activeCell="G11" sqref="G11:G246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26</v>
      </c>
      <c r="B2" s="3"/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25</v>
      </c>
      <c r="B3" s="3"/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91</v>
      </c>
      <c r="B8" s="164" t="s">
        <v>92</v>
      </c>
      <c r="C8" s="164" t="s">
        <v>93</v>
      </c>
      <c r="D8" s="164" t="s">
        <v>94</v>
      </c>
      <c r="E8" s="164" t="s">
        <v>95</v>
      </c>
      <c r="F8" s="164" t="s">
        <v>96</v>
      </c>
      <c r="G8" s="164" t="s">
        <v>97</v>
      </c>
      <c r="H8" s="164" t="s">
        <v>55</v>
      </c>
      <c r="I8" s="164" t="s">
        <v>98</v>
      </c>
      <c r="J8" s="164"/>
      <c r="K8" s="164"/>
      <c r="L8" s="164"/>
      <c r="M8" s="164"/>
      <c r="N8" s="164"/>
      <c r="O8" s="164"/>
      <c r="P8" s="164" t="s">
        <v>99</v>
      </c>
      <c r="Q8" s="161"/>
      <c r="R8" s="161"/>
      <c r="S8" s="164" t="s">
        <v>100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101</v>
      </c>
      <c r="C11" s="172" t="s">
        <v>102</v>
      </c>
      <c r="D11" s="168" t="s">
        <v>103</v>
      </c>
      <c r="E11" s="168" t="s">
        <v>104</v>
      </c>
      <c r="F11" s="169">
        <v>7.5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1350.98</v>
      </c>
      <c r="K11" s="1">
        <f t="shared" ref="K11:K19" si="2">ROUND(F11*(O11),2)</f>
        <v>0</v>
      </c>
      <c r="L11" s="1">
        <f t="shared" ref="L11:L17" si="3">ROUND(F11*(G11),2)</f>
        <v>0</v>
      </c>
      <c r="M11" s="1"/>
      <c r="N11" s="1">
        <v>180.13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>
        <v>2</v>
      </c>
      <c r="B12" s="168" t="s">
        <v>101</v>
      </c>
      <c r="C12" s="172" t="s">
        <v>105</v>
      </c>
      <c r="D12" s="168" t="s">
        <v>106</v>
      </c>
      <c r="E12" s="168" t="s">
        <v>104</v>
      </c>
      <c r="F12" s="169">
        <v>7.5</v>
      </c>
      <c r="G12" s="170"/>
      <c r="H12" s="170"/>
      <c r="I12" s="170">
        <f t="shared" si="0"/>
        <v>0</v>
      </c>
      <c r="J12" s="168">
        <f t="shared" si="1"/>
        <v>13.35</v>
      </c>
      <c r="K12" s="1">
        <f t="shared" si="2"/>
        <v>0</v>
      </c>
      <c r="L12" s="1">
        <f t="shared" si="3"/>
        <v>0</v>
      </c>
      <c r="M12" s="1"/>
      <c r="N12" s="1">
        <v>1.78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>
        <v>3</v>
      </c>
      <c r="B13" s="168" t="s">
        <v>101</v>
      </c>
      <c r="C13" s="172" t="s">
        <v>107</v>
      </c>
      <c r="D13" s="168" t="s">
        <v>108</v>
      </c>
      <c r="E13" s="168" t="s">
        <v>104</v>
      </c>
      <c r="F13" s="169">
        <v>7.5</v>
      </c>
      <c r="G13" s="170"/>
      <c r="H13" s="170"/>
      <c r="I13" s="170">
        <f t="shared" si="0"/>
        <v>0</v>
      </c>
      <c r="J13" s="168">
        <f t="shared" si="1"/>
        <v>28.13</v>
      </c>
      <c r="K13" s="1">
        <f t="shared" si="2"/>
        <v>0</v>
      </c>
      <c r="L13" s="1">
        <f t="shared" si="3"/>
        <v>0</v>
      </c>
      <c r="M13" s="1"/>
      <c r="N13" s="1">
        <v>3.75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>
        <v>4</v>
      </c>
      <c r="B14" s="168" t="s">
        <v>101</v>
      </c>
      <c r="C14" s="172" t="s">
        <v>109</v>
      </c>
      <c r="D14" s="168" t="s">
        <v>110</v>
      </c>
      <c r="E14" s="168" t="s">
        <v>104</v>
      </c>
      <c r="F14" s="169">
        <v>7.5</v>
      </c>
      <c r="G14" s="170"/>
      <c r="H14" s="170"/>
      <c r="I14" s="170">
        <f t="shared" si="0"/>
        <v>0</v>
      </c>
      <c r="J14" s="168">
        <f t="shared" si="1"/>
        <v>57.6</v>
      </c>
      <c r="K14" s="1">
        <f t="shared" si="2"/>
        <v>0</v>
      </c>
      <c r="L14" s="1">
        <f t="shared" si="3"/>
        <v>0</v>
      </c>
      <c r="M14" s="1"/>
      <c r="N14" s="1">
        <v>7.68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>
        <v>5</v>
      </c>
      <c r="B15" s="168" t="s">
        <v>101</v>
      </c>
      <c r="C15" s="172" t="s">
        <v>111</v>
      </c>
      <c r="D15" s="168" t="s">
        <v>112</v>
      </c>
      <c r="E15" s="168" t="s">
        <v>104</v>
      </c>
      <c r="F15" s="169">
        <v>7.5</v>
      </c>
      <c r="G15" s="170"/>
      <c r="H15" s="170"/>
      <c r="I15" s="170">
        <f t="shared" si="0"/>
        <v>0</v>
      </c>
      <c r="J15" s="168">
        <f t="shared" si="1"/>
        <v>6.68</v>
      </c>
      <c r="K15" s="1">
        <f t="shared" si="2"/>
        <v>0</v>
      </c>
      <c r="L15" s="1">
        <f t="shared" si="3"/>
        <v>0</v>
      </c>
      <c r="M15" s="1"/>
      <c r="N15" s="1">
        <v>0.89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>
        <v>6</v>
      </c>
      <c r="B16" s="168" t="s">
        <v>101</v>
      </c>
      <c r="C16" s="172" t="s">
        <v>113</v>
      </c>
      <c r="D16" s="168" t="s">
        <v>114</v>
      </c>
      <c r="E16" s="168" t="s">
        <v>104</v>
      </c>
      <c r="F16" s="169">
        <v>5.25</v>
      </c>
      <c r="G16" s="170"/>
      <c r="H16" s="170"/>
      <c r="I16" s="170">
        <f t="shared" si="0"/>
        <v>0</v>
      </c>
      <c r="J16" s="168">
        <f t="shared" si="1"/>
        <v>52.5</v>
      </c>
      <c r="K16" s="1">
        <f t="shared" si="2"/>
        <v>0</v>
      </c>
      <c r="L16" s="1">
        <f t="shared" si="3"/>
        <v>0</v>
      </c>
      <c r="M16" s="1"/>
      <c r="N16" s="1">
        <v>10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>
        <v>7</v>
      </c>
      <c r="B17" s="168" t="s">
        <v>101</v>
      </c>
      <c r="C17" s="172" t="s">
        <v>115</v>
      </c>
      <c r="D17" s="168" t="s">
        <v>116</v>
      </c>
      <c r="E17" s="168" t="s">
        <v>104</v>
      </c>
      <c r="F17" s="169">
        <v>1.5</v>
      </c>
      <c r="G17" s="170"/>
      <c r="H17" s="170"/>
      <c r="I17" s="170">
        <f t="shared" si="0"/>
        <v>0</v>
      </c>
      <c r="J17" s="168">
        <f t="shared" si="1"/>
        <v>18.32</v>
      </c>
      <c r="K17" s="1">
        <f t="shared" si="2"/>
        <v>0</v>
      </c>
      <c r="L17" s="1">
        <f t="shared" si="3"/>
        <v>0</v>
      </c>
      <c r="M17" s="1"/>
      <c r="N17" s="1">
        <v>12.21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>
        <v>8</v>
      </c>
      <c r="B18" s="168" t="s">
        <v>117</v>
      </c>
      <c r="C18" s="172" t="s">
        <v>118</v>
      </c>
      <c r="D18" s="168" t="s">
        <v>119</v>
      </c>
      <c r="E18" s="168" t="s">
        <v>120</v>
      </c>
      <c r="F18" s="169">
        <v>1.5</v>
      </c>
      <c r="G18" s="170"/>
      <c r="H18" s="170"/>
      <c r="I18" s="170">
        <f t="shared" si="0"/>
        <v>0</v>
      </c>
      <c r="J18" s="168">
        <f t="shared" si="1"/>
        <v>29.22</v>
      </c>
      <c r="K18" s="1">
        <f t="shared" si="2"/>
        <v>0</v>
      </c>
      <c r="L18" s="1"/>
      <c r="M18" s="1">
        <f>ROUND(F18*(G18),2)</f>
        <v>0</v>
      </c>
      <c r="N18" s="1">
        <v>19.48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>
        <v>9</v>
      </c>
      <c r="B19" s="168" t="s">
        <v>117</v>
      </c>
      <c r="C19" s="172" t="s">
        <v>121</v>
      </c>
      <c r="D19" s="168" t="s">
        <v>122</v>
      </c>
      <c r="E19" s="168" t="s">
        <v>120</v>
      </c>
      <c r="F19" s="169">
        <v>5.25</v>
      </c>
      <c r="G19" s="170"/>
      <c r="H19" s="170"/>
      <c r="I19" s="170">
        <f t="shared" si="0"/>
        <v>0</v>
      </c>
      <c r="J19" s="168">
        <f t="shared" si="1"/>
        <v>97.23</v>
      </c>
      <c r="K19" s="1">
        <f t="shared" si="2"/>
        <v>0</v>
      </c>
      <c r="L19" s="1"/>
      <c r="M19" s="1">
        <f>ROUND(F19*(G19),2)</f>
        <v>0</v>
      </c>
      <c r="N19" s="1">
        <v>18.52</v>
      </c>
      <c r="O19" s="1"/>
      <c r="P19" s="167"/>
      <c r="Q19" s="173"/>
      <c r="R19" s="173"/>
      <c r="S19" s="167"/>
      <c r="Z19">
        <v>0</v>
      </c>
    </row>
    <row r="20" spans="1:26" x14ac:dyDescent="0.25">
      <c r="A20" s="156"/>
      <c r="B20" s="156"/>
      <c r="C20" s="156"/>
      <c r="D20" s="156" t="s">
        <v>66</v>
      </c>
      <c r="E20" s="156"/>
      <c r="F20" s="167"/>
      <c r="G20" s="159"/>
      <c r="H20" s="159">
        <f>ROUND((SUM(M10:M19))/1,2)</f>
        <v>0</v>
      </c>
      <c r="I20" s="159">
        <f>ROUND((SUM(I10:I19))/1,2)</f>
        <v>0</v>
      </c>
      <c r="J20" s="156"/>
      <c r="K20" s="156"/>
      <c r="L20" s="156">
        <f>ROUND((SUM(L10:L19))/1,2)</f>
        <v>0</v>
      </c>
      <c r="M20" s="156">
        <f>ROUND((SUM(M10:M19))/1,2)</f>
        <v>0</v>
      </c>
      <c r="N20" s="156"/>
      <c r="O20" s="156"/>
      <c r="P20" s="174">
        <f>ROUND((SUM(P10:P19))/1,2)</f>
        <v>0</v>
      </c>
      <c r="Q20" s="153"/>
      <c r="R20" s="153"/>
      <c r="S20" s="174">
        <f>ROUND((SUM(S10:S19))/1,2)</f>
        <v>0</v>
      </c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"/>
      <c r="C21" s="1"/>
      <c r="D21" s="1"/>
      <c r="E21" s="1"/>
      <c r="F21" s="163"/>
      <c r="G21" s="149"/>
      <c r="H21" s="149"/>
      <c r="I21" s="149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6"/>
      <c r="B22" s="156"/>
      <c r="C22" s="156"/>
      <c r="D22" s="156" t="s">
        <v>67</v>
      </c>
      <c r="E22" s="156"/>
      <c r="F22" s="167"/>
      <c r="G22" s="157"/>
      <c r="H22" s="157"/>
      <c r="I22" s="157"/>
      <c r="J22" s="156"/>
      <c r="K22" s="156"/>
      <c r="L22" s="156"/>
      <c r="M22" s="156"/>
      <c r="N22" s="156"/>
      <c r="O22" s="156"/>
      <c r="P22" s="156"/>
      <c r="Q22" s="153"/>
      <c r="R22" s="153"/>
      <c r="S22" s="156"/>
      <c r="T22" s="153"/>
      <c r="U22" s="153"/>
      <c r="V22" s="153"/>
      <c r="W22" s="153"/>
      <c r="X22" s="153"/>
      <c r="Y22" s="153"/>
      <c r="Z22" s="153"/>
    </row>
    <row r="23" spans="1:26" ht="24.95" customHeight="1" x14ac:dyDescent="0.25">
      <c r="A23" s="171">
        <v>10</v>
      </c>
      <c r="B23" s="168" t="s">
        <v>123</v>
      </c>
      <c r="C23" s="172" t="s">
        <v>124</v>
      </c>
      <c r="D23" s="168" t="s">
        <v>597</v>
      </c>
      <c r="E23" s="168" t="s">
        <v>125</v>
      </c>
      <c r="F23" s="169">
        <v>1.2770999999999999</v>
      </c>
      <c r="G23" s="170"/>
      <c r="H23" s="170"/>
      <c r="I23" s="170">
        <f>ROUND(F23*(G23+H23),2)</f>
        <v>0</v>
      </c>
      <c r="J23" s="168">
        <f>ROUND(F23*(N23),2)</f>
        <v>193.95</v>
      </c>
      <c r="K23" s="1">
        <f>ROUND(F23*(O23),2)</f>
        <v>0</v>
      </c>
      <c r="L23" s="1">
        <f>ROUND(F23*(G23),2)</f>
        <v>0</v>
      </c>
      <c r="M23" s="1"/>
      <c r="N23" s="1">
        <v>151.87</v>
      </c>
      <c r="O23" s="1"/>
      <c r="P23" s="167">
        <f>ROUND(F23*(R23),3)</f>
        <v>0.95499999999999996</v>
      </c>
      <c r="Q23" s="173"/>
      <c r="R23" s="173">
        <v>0.74753000000000003</v>
      </c>
      <c r="S23" s="167"/>
      <c r="Z23">
        <v>0</v>
      </c>
    </row>
    <row r="24" spans="1:26" ht="24.95" customHeight="1" x14ac:dyDescent="0.25">
      <c r="A24" s="171">
        <v>11</v>
      </c>
      <c r="B24" s="168" t="s">
        <v>123</v>
      </c>
      <c r="C24" s="172" t="s">
        <v>126</v>
      </c>
      <c r="D24" s="168" t="s">
        <v>589</v>
      </c>
      <c r="E24" s="168" t="s">
        <v>127</v>
      </c>
      <c r="F24" s="169">
        <v>1</v>
      </c>
      <c r="G24" s="170"/>
      <c r="H24" s="170"/>
      <c r="I24" s="170">
        <f>ROUND(F24*(G24+H24),2)</f>
        <v>0</v>
      </c>
      <c r="J24" s="168">
        <f>ROUND(F24*(N24),2)</f>
        <v>18.989999999999998</v>
      </c>
      <c r="K24" s="1">
        <f>ROUND(F24*(O24),2)</f>
        <v>0</v>
      </c>
      <c r="L24" s="1">
        <f>ROUND(F24*(G24),2)</f>
        <v>0</v>
      </c>
      <c r="M24" s="1"/>
      <c r="N24" s="1">
        <v>18.989999999999998</v>
      </c>
      <c r="O24" s="1"/>
      <c r="P24" s="167">
        <f>ROUND(F24*(R24),3)</f>
        <v>0.04</v>
      </c>
      <c r="Q24" s="173"/>
      <c r="R24" s="173">
        <v>4.0259999999999997E-2</v>
      </c>
      <c r="S24" s="167"/>
      <c r="Z24">
        <v>0</v>
      </c>
    </row>
    <row r="25" spans="1:26" ht="24.95" customHeight="1" x14ac:dyDescent="0.25">
      <c r="A25" s="171">
        <v>12</v>
      </c>
      <c r="B25" s="168" t="s">
        <v>128</v>
      </c>
      <c r="C25" s="172" t="s">
        <v>129</v>
      </c>
      <c r="D25" s="168" t="s">
        <v>130</v>
      </c>
      <c r="E25" s="168" t="s">
        <v>104</v>
      </c>
      <c r="F25" s="169">
        <v>1.5875999999999999</v>
      </c>
      <c r="G25" s="170"/>
      <c r="H25" s="170"/>
      <c r="I25" s="170">
        <f>ROUND(F25*(G25+H25),2)</f>
        <v>0</v>
      </c>
      <c r="J25" s="168">
        <f>ROUND(F25*(N25),2)</f>
        <v>271.10000000000002</v>
      </c>
      <c r="K25" s="1">
        <f>ROUND(F25*(O25),2)</f>
        <v>0</v>
      </c>
      <c r="L25" s="1">
        <f>ROUND(F25*(G25),2)</f>
        <v>0</v>
      </c>
      <c r="M25" s="1"/>
      <c r="N25" s="1">
        <v>170.76</v>
      </c>
      <c r="O25" s="1"/>
      <c r="P25" s="167">
        <f>ROUND(F25*(R25),3)</f>
        <v>3.097</v>
      </c>
      <c r="Q25" s="173"/>
      <c r="R25" s="173">
        <v>1.950992064</v>
      </c>
      <c r="S25" s="167"/>
      <c r="Z25">
        <v>0</v>
      </c>
    </row>
    <row r="26" spans="1:26" ht="24.95" customHeight="1" x14ac:dyDescent="0.25">
      <c r="A26" s="171">
        <v>13</v>
      </c>
      <c r="B26" s="168" t="s">
        <v>128</v>
      </c>
      <c r="C26" s="172" t="s">
        <v>131</v>
      </c>
      <c r="D26" s="168" t="s">
        <v>132</v>
      </c>
      <c r="E26" s="168" t="s">
        <v>133</v>
      </c>
      <c r="F26" s="169">
        <v>0.94499999999999995</v>
      </c>
      <c r="G26" s="170"/>
      <c r="H26" s="170"/>
      <c r="I26" s="170">
        <f>ROUND(F26*(G26+H26),2)</f>
        <v>0</v>
      </c>
      <c r="J26" s="168">
        <f>ROUND(F26*(N26),2)</f>
        <v>33.659999999999997</v>
      </c>
      <c r="K26" s="1">
        <f>ROUND(F26*(O26),2)</f>
        <v>0</v>
      </c>
      <c r="L26" s="1">
        <f>ROUND(F26*(G26),2)</f>
        <v>0</v>
      </c>
      <c r="M26" s="1"/>
      <c r="N26" s="1">
        <v>35.619999999999997</v>
      </c>
      <c r="O26" s="1"/>
      <c r="P26" s="167">
        <f>ROUND(F26*(R26),3)</f>
        <v>0.28100000000000003</v>
      </c>
      <c r="Q26" s="173"/>
      <c r="R26" s="173">
        <v>0.29702000000000001</v>
      </c>
      <c r="S26" s="167"/>
      <c r="Z26">
        <v>0</v>
      </c>
    </row>
    <row r="27" spans="1:26" x14ac:dyDescent="0.25">
      <c r="A27" s="156"/>
      <c r="B27" s="156"/>
      <c r="C27" s="156"/>
      <c r="D27" s="156" t="s">
        <v>67</v>
      </c>
      <c r="E27" s="156"/>
      <c r="F27" s="167"/>
      <c r="G27" s="159"/>
      <c r="H27" s="159">
        <f>ROUND((SUM(M22:M26))/1,2)</f>
        <v>0</v>
      </c>
      <c r="I27" s="159">
        <f>ROUND((SUM(I22:I26))/1,2)</f>
        <v>0</v>
      </c>
      <c r="J27" s="156"/>
      <c r="K27" s="156"/>
      <c r="L27" s="156">
        <f>ROUND((SUM(L22:L26))/1,2)</f>
        <v>0</v>
      </c>
      <c r="M27" s="156">
        <f>ROUND((SUM(M22:M26))/1,2)</f>
        <v>0</v>
      </c>
      <c r="N27" s="156"/>
      <c r="O27" s="156"/>
      <c r="P27" s="174">
        <f>ROUND((SUM(P22:P26))/1,2)</f>
        <v>4.37</v>
      </c>
      <c r="Q27" s="153"/>
      <c r="R27" s="153"/>
      <c r="S27" s="174">
        <f>ROUND((SUM(S22:S26))/1,2)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68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95" customHeight="1" x14ac:dyDescent="0.25">
      <c r="A30" s="171">
        <v>14</v>
      </c>
      <c r="B30" s="168" t="s">
        <v>134</v>
      </c>
      <c r="C30" s="172" t="s">
        <v>135</v>
      </c>
      <c r="D30" s="168" t="s">
        <v>136</v>
      </c>
      <c r="E30" s="168" t="s">
        <v>104</v>
      </c>
      <c r="F30" s="169">
        <v>0.75</v>
      </c>
      <c r="G30" s="170"/>
      <c r="H30" s="170"/>
      <c r="I30" s="170">
        <f>ROUND(F30*(G30+H30),2)</f>
        <v>0</v>
      </c>
      <c r="J30" s="168">
        <f>ROUND(F30*(N30),2)</f>
        <v>18.440000000000001</v>
      </c>
      <c r="K30" s="1">
        <f>ROUND(F30*(O30),2)</f>
        <v>0</v>
      </c>
      <c r="L30" s="1">
        <f>ROUND(F30*(G30),2)</f>
        <v>0</v>
      </c>
      <c r="M30" s="1"/>
      <c r="N30" s="1">
        <v>24.59</v>
      </c>
      <c r="O30" s="1"/>
      <c r="P30" s="167">
        <f>ROUND(F30*(R30),3)</f>
        <v>1.4179999999999999</v>
      </c>
      <c r="Q30" s="173"/>
      <c r="R30" s="173">
        <v>1.8907700000000001</v>
      </c>
      <c r="S30" s="167"/>
      <c r="Z30">
        <v>0</v>
      </c>
    </row>
    <row r="31" spans="1:26" x14ac:dyDescent="0.25">
      <c r="A31" s="156"/>
      <c r="B31" s="156"/>
      <c r="C31" s="156"/>
      <c r="D31" s="156" t="s">
        <v>68</v>
      </c>
      <c r="E31" s="156"/>
      <c r="F31" s="167"/>
      <c r="G31" s="159"/>
      <c r="H31" s="159">
        <f>ROUND((SUM(M29:M30))/1,2)</f>
        <v>0</v>
      </c>
      <c r="I31" s="159">
        <f>ROUND((SUM(I29:I30))/1,2)</f>
        <v>0</v>
      </c>
      <c r="J31" s="156"/>
      <c r="K31" s="156"/>
      <c r="L31" s="156">
        <f>ROUND((SUM(L29:L30))/1,2)</f>
        <v>0</v>
      </c>
      <c r="M31" s="156">
        <f>ROUND((SUM(M29:M30))/1,2)</f>
        <v>0</v>
      </c>
      <c r="N31" s="156"/>
      <c r="O31" s="156"/>
      <c r="P31" s="174">
        <f>ROUND((SUM(P29:P30))/1,2)</f>
        <v>1.42</v>
      </c>
      <c r="Q31" s="153"/>
      <c r="R31" s="153"/>
      <c r="S31" s="174">
        <f>ROUND((SUM(S29:S30))/1,2)</f>
        <v>0</v>
      </c>
      <c r="T31" s="153"/>
      <c r="U31" s="153"/>
      <c r="V31" s="153"/>
      <c r="W31" s="153"/>
      <c r="X31" s="153"/>
      <c r="Y31" s="153"/>
      <c r="Z31" s="153"/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156" t="s">
        <v>69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95" customHeight="1" x14ac:dyDescent="0.25">
      <c r="A34" s="171">
        <v>15</v>
      </c>
      <c r="B34" s="168" t="s">
        <v>123</v>
      </c>
      <c r="C34" s="172" t="s">
        <v>137</v>
      </c>
      <c r="D34" s="168" t="s">
        <v>138</v>
      </c>
      <c r="E34" s="168" t="s">
        <v>133</v>
      </c>
      <c r="F34" s="169">
        <v>233.73670000000001</v>
      </c>
      <c r="G34" s="170"/>
      <c r="H34" s="170"/>
      <c r="I34" s="170">
        <f t="shared" ref="I34:I49" si="4">ROUND(F34*(G34+H34),2)</f>
        <v>0</v>
      </c>
      <c r="J34" s="168">
        <f t="shared" ref="J34:J49" si="5">ROUND(F34*(N34),2)</f>
        <v>86.48</v>
      </c>
      <c r="K34" s="1">
        <f t="shared" ref="K34:K49" si="6">ROUND(F34*(O34),2)</f>
        <v>0</v>
      </c>
      <c r="L34" s="1">
        <f t="shared" ref="L34:L47" si="7">ROUND(F34*(G34),2)</f>
        <v>0</v>
      </c>
      <c r="M34" s="1"/>
      <c r="N34" s="1">
        <v>0.37</v>
      </c>
      <c r="O34" s="1"/>
      <c r="P34" s="167">
        <f t="shared" ref="P34:P49" si="8">ROUND(F34*(R34),3)</f>
        <v>0.02</v>
      </c>
      <c r="Q34" s="173"/>
      <c r="R34" s="173">
        <v>8.3999999999999995E-5</v>
      </c>
      <c r="S34" s="167"/>
      <c r="Z34">
        <v>0</v>
      </c>
    </row>
    <row r="35" spans="1:26" ht="24.95" customHeight="1" x14ac:dyDescent="0.25">
      <c r="A35" s="171">
        <v>16</v>
      </c>
      <c r="B35" s="168" t="s">
        <v>123</v>
      </c>
      <c r="C35" s="172" t="s">
        <v>139</v>
      </c>
      <c r="D35" s="168" t="s">
        <v>140</v>
      </c>
      <c r="E35" s="168" t="s">
        <v>133</v>
      </c>
      <c r="F35" s="169">
        <v>224.59450000000001</v>
      </c>
      <c r="G35" s="170"/>
      <c r="H35" s="170"/>
      <c r="I35" s="170">
        <f t="shared" si="4"/>
        <v>0</v>
      </c>
      <c r="J35" s="168">
        <f t="shared" si="5"/>
        <v>1089.28</v>
      </c>
      <c r="K35" s="1">
        <f t="shared" si="6"/>
        <v>0</v>
      </c>
      <c r="L35" s="1">
        <f t="shared" si="7"/>
        <v>0</v>
      </c>
      <c r="M35" s="1"/>
      <c r="N35" s="1">
        <v>4.8499999999999996</v>
      </c>
      <c r="O35" s="1"/>
      <c r="P35" s="167">
        <f t="shared" si="8"/>
        <v>8.8040000000000003</v>
      </c>
      <c r="Q35" s="173"/>
      <c r="R35" s="173">
        <v>3.9199999999999999E-2</v>
      </c>
      <c r="S35" s="167"/>
      <c r="Z35">
        <v>0</v>
      </c>
    </row>
    <row r="36" spans="1:26" ht="24.95" customHeight="1" x14ac:dyDescent="0.25">
      <c r="A36" s="171">
        <v>17</v>
      </c>
      <c r="B36" s="168" t="s">
        <v>123</v>
      </c>
      <c r="C36" s="172" t="s">
        <v>141</v>
      </c>
      <c r="D36" s="168" t="s">
        <v>142</v>
      </c>
      <c r="E36" s="168" t="s">
        <v>133</v>
      </c>
      <c r="F36" s="169">
        <v>28.510999999999999</v>
      </c>
      <c r="G36" s="170"/>
      <c r="H36" s="170"/>
      <c r="I36" s="170">
        <f t="shared" si="4"/>
        <v>0</v>
      </c>
      <c r="J36" s="168">
        <f t="shared" si="5"/>
        <v>145.69</v>
      </c>
      <c r="K36" s="1">
        <f t="shared" si="6"/>
        <v>0</v>
      </c>
      <c r="L36" s="1">
        <f t="shared" si="7"/>
        <v>0</v>
      </c>
      <c r="M36" s="1"/>
      <c r="N36" s="1">
        <v>5.1100000000000003</v>
      </c>
      <c r="O36" s="1"/>
      <c r="P36" s="167">
        <f t="shared" si="8"/>
        <v>1.1659999999999999</v>
      </c>
      <c r="Q36" s="173"/>
      <c r="R36" s="173">
        <v>4.0899999999999999E-2</v>
      </c>
      <c r="S36" s="167"/>
      <c r="Z36">
        <v>0</v>
      </c>
    </row>
    <row r="37" spans="1:26" ht="35.1" customHeight="1" x14ac:dyDescent="0.25">
      <c r="A37" s="171">
        <v>18</v>
      </c>
      <c r="B37" s="168" t="s">
        <v>123</v>
      </c>
      <c r="C37" s="172" t="s">
        <v>143</v>
      </c>
      <c r="D37" s="168" t="s">
        <v>590</v>
      </c>
      <c r="E37" s="168" t="s">
        <v>133</v>
      </c>
      <c r="F37" s="169">
        <v>255.78649999999999</v>
      </c>
      <c r="G37" s="170"/>
      <c r="H37" s="170"/>
      <c r="I37" s="170">
        <f t="shared" si="4"/>
        <v>0</v>
      </c>
      <c r="J37" s="168">
        <f t="shared" si="5"/>
        <v>1473.33</v>
      </c>
      <c r="K37" s="1">
        <f t="shared" si="6"/>
        <v>0</v>
      </c>
      <c r="L37" s="1">
        <f t="shared" si="7"/>
        <v>0</v>
      </c>
      <c r="M37" s="1"/>
      <c r="N37" s="1">
        <v>5.76</v>
      </c>
      <c r="O37" s="1"/>
      <c r="P37" s="167">
        <f t="shared" si="8"/>
        <v>1.611</v>
      </c>
      <c r="Q37" s="173"/>
      <c r="R37" s="173">
        <v>6.3E-3</v>
      </c>
      <c r="S37" s="167"/>
      <c r="Z37">
        <v>0</v>
      </c>
    </row>
    <row r="38" spans="1:26" ht="24.95" customHeight="1" x14ac:dyDescent="0.25">
      <c r="A38" s="171">
        <v>19</v>
      </c>
      <c r="B38" s="168" t="s">
        <v>123</v>
      </c>
      <c r="C38" s="172" t="s">
        <v>144</v>
      </c>
      <c r="D38" s="168" t="s">
        <v>145</v>
      </c>
      <c r="E38" s="168" t="s">
        <v>133</v>
      </c>
      <c r="F38" s="169">
        <v>62.670999999999999</v>
      </c>
      <c r="G38" s="170"/>
      <c r="H38" s="170"/>
      <c r="I38" s="170">
        <f t="shared" si="4"/>
        <v>0</v>
      </c>
      <c r="J38" s="168">
        <f t="shared" si="5"/>
        <v>1383.15</v>
      </c>
      <c r="K38" s="1">
        <f t="shared" si="6"/>
        <v>0</v>
      </c>
      <c r="L38" s="1">
        <f t="shared" si="7"/>
        <v>0</v>
      </c>
      <c r="M38" s="1"/>
      <c r="N38" s="1">
        <v>22.07</v>
      </c>
      <c r="O38" s="1"/>
      <c r="P38" s="167">
        <f t="shared" si="8"/>
        <v>2.04</v>
      </c>
      <c r="Q38" s="173"/>
      <c r="R38" s="173">
        <v>3.2550000000000003E-2</v>
      </c>
      <c r="S38" s="167"/>
      <c r="Z38">
        <v>0</v>
      </c>
    </row>
    <row r="39" spans="1:26" ht="24.95" customHeight="1" x14ac:dyDescent="0.25">
      <c r="A39" s="171">
        <v>20</v>
      </c>
      <c r="B39" s="168" t="s">
        <v>123</v>
      </c>
      <c r="C39" s="172" t="s">
        <v>146</v>
      </c>
      <c r="D39" s="168" t="s">
        <v>147</v>
      </c>
      <c r="E39" s="168" t="s">
        <v>133</v>
      </c>
      <c r="F39" s="169">
        <v>296.40750000000003</v>
      </c>
      <c r="G39" s="170"/>
      <c r="H39" s="170"/>
      <c r="I39" s="170">
        <f t="shared" si="4"/>
        <v>0</v>
      </c>
      <c r="J39" s="168">
        <f t="shared" si="5"/>
        <v>1378.29</v>
      </c>
      <c r="K39" s="1">
        <f t="shared" si="6"/>
        <v>0</v>
      </c>
      <c r="L39" s="1">
        <f t="shared" si="7"/>
        <v>0</v>
      </c>
      <c r="M39" s="1"/>
      <c r="N39" s="1">
        <v>4.6500000000000004</v>
      </c>
      <c r="O39" s="1"/>
      <c r="P39" s="167">
        <f t="shared" si="8"/>
        <v>0.58099999999999996</v>
      </c>
      <c r="Q39" s="173"/>
      <c r="R39" s="173">
        <v>1.9599999999999999E-3</v>
      </c>
      <c r="S39" s="167"/>
      <c r="Z39">
        <v>0</v>
      </c>
    </row>
    <row r="40" spans="1:26" ht="24.95" customHeight="1" x14ac:dyDescent="0.25">
      <c r="A40" s="171">
        <v>21</v>
      </c>
      <c r="B40" s="168" t="s">
        <v>123</v>
      </c>
      <c r="C40" s="172" t="s">
        <v>148</v>
      </c>
      <c r="D40" s="168" t="s">
        <v>149</v>
      </c>
      <c r="E40" s="168" t="s">
        <v>133</v>
      </c>
      <c r="F40" s="169">
        <v>2.64</v>
      </c>
      <c r="G40" s="170"/>
      <c r="H40" s="170"/>
      <c r="I40" s="170">
        <f t="shared" si="4"/>
        <v>0</v>
      </c>
      <c r="J40" s="168">
        <f t="shared" si="5"/>
        <v>41.32</v>
      </c>
      <c r="K40" s="1">
        <f t="shared" si="6"/>
        <v>0</v>
      </c>
      <c r="L40" s="1">
        <f t="shared" si="7"/>
        <v>0</v>
      </c>
      <c r="M40" s="1"/>
      <c r="N40" s="1">
        <v>15.65</v>
      </c>
      <c r="O40" s="1"/>
      <c r="P40" s="167">
        <f t="shared" si="8"/>
        <v>0.14499999999999999</v>
      </c>
      <c r="Q40" s="173"/>
      <c r="R40" s="173">
        <v>5.4800000000000001E-2</v>
      </c>
      <c r="S40" s="167"/>
      <c r="Z40">
        <v>0</v>
      </c>
    </row>
    <row r="41" spans="1:26" ht="24.95" customHeight="1" x14ac:dyDescent="0.25">
      <c r="A41" s="171">
        <v>22</v>
      </c>
      <c r="B41" s="168" t="s">
        <v>123</v>
      </c>
      <c r="C41" s="172" t="s">
        <v>150</v>
      </c>
      <c r="D41" s="168" t="s">
        <v>151</v>
      </c>
      <c r="E41" s="168" t="s">
        <v>104</v>
      </c>
      <c r="F41" s="169">
        <v>4.2584999999999997</v>
      </c>
      <c r="G41" s="170"/>
      <c r="H41" s="170"/>
      <c r="I41" s="170">
        <f t="shared" si="4"/>
        <v>0</v>
      </c>
      <c r="J41" s="168">
        <f t="shared" si="5"/>
        <v>747.37</v>
      </c>
      <c r="K41" s="1">
        <f t="shared" si="6"/>
        <v>0</v>
      </c>
      <c r="L41" s="1">
        <f t="shared" si="7"/>
        <v>0</v>
      </c>
      <c r="M41" s="1"/>
      <c r="N41" s="1">
        <v>175.5</v>
      </c>
      <c r="O41" s="1"/>
      <c r="P41" s="167">
        <f t="shared" si="8"/>
        <v>9.657</v>
      </c>
      <c r="Q41" s="173"/>
      <c r="R41" s="173">
        <v>2.2677700000000001</v>
      </c>
      <c r="S41" s="167"/>
      <c r="Z41">
        <v>0</v>
      </c>
    </row>
    <row r="42" spans="1:26" ht="24.95" customHeight="1" x14ac:dyDescent="0.25">
      <c r="A42" s="171">
        <v>23</v>
      </c>
      <c r="B42" s="168" t="s">
        <v>123</v>
      </c>
      <c r="C42" s="172" t="s">
        <v>152</v>
      </c>
      <c r="D42" s="168" t="s">
        <v>153</v>
      </c>
      <c r="E42" s="168" t="s">
        <v>133</v>
      </c>
      <c r="F42" s="169">
        <v>2.0649999999999999</v>
      </c>
      <c r="G42" s="170"/>
      <c r="H42" s="170"/>
      <c r="I42" s="170">
        <f t="shared" si="4"/>
        <v>0</v>
      </c>
      <c r="J42" s="168">
        <f t="shared" si="5"/>
        <v>11.69</v>
      </c>
      <c r="K42" s="1">
        <f t="shared" si="6"/>
        <v>0</v>
      </c>
      <c r="L42" s="1">
        <f t="shared" si="7"/>
        <v>0</v>
      </c>
      <c r="M42" s="1"/>
      <c r="N42" s="1">
        <v>5.66</v>
      </c>
      <c r="O42" s="1"/>
      <c r="P42" s="167">
        <f t="shared" si="8"/>
        <v>0.10299999999999999</v>
      </c>
      <c r="Q42" s="173"/>
      <c r="R42" s="173">
        <v>4.9799999999999997E-2</v>
      </c>
      <c r="S42" s="167"/>
      <c r="Z42">
        <v>0</v>
      </c>
    </row>
    <row r="43" spans="1:26" ht="24.95" customHeight="1" x14ac:dyDescent="0.25">
      <c r="A43" s="171">
        <v>24</v>
      </c>
      <c r="B43" s="168" t="s">
        <v>123</v>
      </c>
      <c r="C43" s="172" t="s">
        <v>154</v>
      </c>
      <c r="D43" s="168" t="s">
        <v>155</v>
      </c>
      <c r="E43" s="168" t="s">
        <v>133</v>
      </c>
      <c r="F43" s="169">
        <v>67.58</v>
      </c>
      <c r="G43" s="170"/>
      <c r="H43" s="170"/>
      <c r="I43" s="170">
        <f t="shared" si="4"/>
        <v>0</v>
      </c>
      <c r="J43" s="168">
        <f t="shared" si="5"/>
        <v>443.32</v>
      </c>
      <c r="K43" s="1">
        <f t="shared" si="6"/>
        <v>0</v>
      </c>
      <c r="L43" s="1">
        <f t="shared" si="7"/>
        <v>0</v>
      </c>
      <c r="M43" s="1"/>
      <c r="N43" s="1">
        <v>6.5600000000000005</v>
      </c>
      <c r="O43" s="1"/>
      <c r="P43" s="167">
        <f t="shared" si="8"/>
        <v>6.67</v>
      </c>
      <c r="Q43" s="173"/>
      <c r="R43" s="173">
        <v>9.8699999999999996E-2</v>
      </c>
      <c r="S43" s="167"/>
      <c r="Z43">
        <v>0</v>
      </c>
    </row>
    <row r="44" spans="1:26" ht="24.95" customHeight="1" x14ac:dyDescent="0.25">
      <c r="A44" s="171">
        <v>25</v>
      </c>
      <c r="B44" s="168" t="s">
        <v>123</v>
      </c>
      <c r="C44" s="172" t="s">
        <v>156</v>
      </c>
      <c r="D44" s="168" t="s">
        <v>157</v>
      </c>
      <c r="E44" s="168" t="s">
        <v>133</v>
      </c>
      <c r="F44" s="169">
        <v>67.58</v>
      </c>
      <c r="G44" s="170"/>
      <c r="H44" s="170"/>
      <c r="I44" s="170">
        <f t="shared" si="4"/>
        <v>0</v>
      </c>
      <c r="J44" s="168">
        <f t="shared" si="5"/>
        <v>575.11</v>
      </c>
      <c r="K44" s="1">
        <f t="shared" si="6"/>
        <v>0</v>
      </c>
      <c r="L44" s="1">
        <f t="shared" si="7"/>
        <v>0</v>
      </c>
      <c r="M44" s="1"/>
      <c r="N44" s="1">
        <v>8.51</v>
      </c>
      <c r="O44" s="1"/>
      <c r="P44" s="167">
        <f t="shared" si="8"/>
        <v>8.3190000000000008</v>
      </c>
      <c r="Q44" s="173"/>
      <c r="R44" s="173">
        <v>0.1231</v>
      </c>
      <c r="S44" s="167"/>
      <c r="Z44">
        <v>0</v>
      </c>
    </row>
    <row r="45" spans="1:26" ht="24.95" customHeight="1" x14ac:dyDescent="0.25">
      <c r="A45" s="171">
        <v>26</v>
      </c>
      <c r="B45" s="168" t="s">
        <v>123</v>
      </c>
      <c r="C45" s="172" t="s">
        <v>158</v>
      </c>
      <c r="D45" s="168" t="s">
        <v>159</v>
      </c>
      <c r="E45" s="168" t="s">
        <v>127</v>
      </c>
      <c r="F45" s="169">
        <v>4</v>
      </c>
      <c r="G45" s="170"/>
      <c r="H45" s="170"/>
      <c r="I45" s="170">
        <f t="shared" si="4"/>
        <v>0</v>
      </c>
      <c r="J45" s="168">
        <f t="shared" si="5"/>
        <v>631.52</v>
      </c>
      <c r="K45" s="1">
        <f t="shared" si="6"/>
        <v>0</v>
      </c>
      <c r="L45" s="1">
        <f t="shared" si="7"/>
        <v>0</v>
      </c>
      <c r="M45" s="1"/>
      <c r="N45" s="1">
        <v>157.88</v>
      </c>
      <c r="O45" s="1"/>
      <c r="P45" s="167">
        <f t="shared" si="8"/>
        <v>1.857</v>
      </c>
      <c r="Q45" s="173"/>
      <c r="R45" s="173">
        <v>0.46429999999999999</v>
      </c>
      <c r="S45" s="167"/>
      <c r="Z45">
        <v>0</v>
      </c>
    </row>
    <row r="46" spans="1:26" ht="24.95" customHeight="1" x14ac:dyDescent="0.25">
      <c r="A46" s="171">
        <v>27</v>
      </c>
      <c r="B46" s="168" t="s">
        <v>128</v>
      </c>
      <c r="C46" s="172" t="s">
        <v>160</v>
      </c>
      <c r="D46" s="168" t="s">
        <v>161</v>
      </c>
      <c r="E46" s="168" t="s">
        <v>104</v>
      </c>
      <c r="F46" s="169">
        <v>1.125</v>
      </c>
      <c r="G46" s="170"/>
      <c r="H46" s="170"/>
      <c r="I46" s="170">
        <f t="shared" si="4"/>
        <v>0</v>
      </c>
      <c r="J46" s="168">
        <f t="shared" si="5"/>
        <v>126.35</v>
      </c>
      <c r="K46" s="1">
        <f t="shared" si="6"/>
        <v>0</v>
      </c>
      <c r="L46" s="1">
        <f t="shared" si="7"/>
        <v>0</v>
      </c>
      <c r="M46" s="1"/>
      <c r="N46" s="1">
        <v>112.31</v>
      </c>
      <c r="O46" s="1"/>
      <c r="P46" s="167">
        <f t="shared" si="8"/>
        <v>2.5449999999999999</v>
      </c>
      <c r="Q46" s="173"/>
      <c r="R46" s="173">
        <v>2.2622070999999999</v>
      </c>
      <c r="S46" s="167"/>
      <c r="Z46">
        <v>0</v>
      </c>
    </row>
    <row r="47" spans="1:26" ht="24.95" customHeight="1" x14ac:dyDescent="0.25">
      <c r="A47" s="171">
        <v>28</v>
      </c>
      <c r="B47" s="168" t="s">
        <v>128</v>
      </c>
      <c r="C47" s="172" t="s">
        <v>162</v>
      </c>
      <c r="D47" s="168" t="s">
        <v>163</v>
      </c>
      <c r="E47" s="168" t="s">
        <v>127</v>
      </c>
      <c r="F47" s="169">
        <v>2</v>
      </c>
      <c r="G47" s="170"/>
      <c r="H47" s="170"/>
      <c r="I47" s="170">
        <f t="shared" si="4"/>
        <v>0</v>
      </c>
      <c r="J47" s="168">
        <f t="shared" si="5"/>
        <v>33.44</v>
      </c>
      <c r="K47" s="1">
        <f t="shared" si="6"/>
        <v>0</v>
      </c>
      <c r="L47" s="1">
        <f t="shared" si="7"/>
        <v>0</v>
      </c>
      <c r="M47" s="1"/>
      <c r="N47" s="1">
        <v>16.72</v>
      </c>
      <c r="O47" s="1"/>
      <c r="P47" s="167">
        <f t="shared" si="8"/>
        <v>0.107</v>
      </c>
      <c r="Q47" s="173"/>
      <c r="R47" s="173">
        <v>5.3460000000000001E-2</v>
      </c>
      <c r="S47" s="167"/>
      <c r="Z47">
        <v>0</v>
      </c>
    </row>
    <row r="48" spans="1:26" ht="24.95" customHeight="1" x14ac:dyDescent="0.25">
      <c r="A48" s="171">
        <v>29</v>
      </c>
      <c r="B48" s="168" t="s">
        <v>117</v>
      </c>
      <c r="C48" s="172" t="s">
        <v>164</v>
      </c>
      <c r="D48" s="168" t="s">
        <v>165</v>
      </c>
      <c r="E48" s="168" t="s">
        <v>127</v>
      </c>
      <c r="F48" s="169">
        <v>4</v>
      </c>
      <c r="G48" s="170"/>
      <c r="H48" s="170"/>
      <c r="I48" s="170">
        <f t="shared" si="4"/>
        <v>0</v>
      </c>
      <c r="J48" s="168">
        <f t="shared" si="5"/>
        <v>547.20000000000005</v>
      </c>
      <c r="K48" s="1">
        <f t="shared" si="6"/>
        <v>0</v>
      </c>
      <c r="L48" s="1"/>
      <c r="M48" s="1">
        <f>ROUND(F48*(G48),2)</f>
        <v>0</v>
      </c>
      <c r="N48" s="1">
        <v>136.80000000000001</v>
      </c>
      <c r="O48" s="1"/>
      <c r="P48" s="167">
        <f t="shared" si="8"/>
        <v>0.06</v>
      </c>
      <c r="Q48" s="173"/>
      <c r="R48" s="173">
        <v>1.4999999999999999E-2</v>
      </c>
      <c r="S48" s="167"/>
      <c r="Z48">
        <v>0</v>
      </c>
    </row>
    <row r="49" spans="1:26" ht="24.95" customHeight="1" x14ac:dyDescent="0.25">
      <c r="A49" s="171">
        <v>30</v>
      </c>
      <c r="B49" s="168" t="s">
        <v>166</v>
      </c>
      <c r="C49" s="172" t="s">
        <v>167</v>
      </c>
      <c r="D49" s="168" t="s">
        <v>168</v>
      </c>
      <c r="E49" s="168" t="s">
        <v>127</v>
      </c>
      <c r="F49" s="169">
        <v>2</v>
      </c>
      <c r="G49" s="170"/>
      <c r="H49" s="170"/>
      <c r="I49" s="170">
        <f t="shared" si="4"/>
        <v>0</v>
      </c>
      <c r="J49" s="168">
        <f t="shared" si="5"/>
        <v>48.26</v>
      </c>
      <c r="K49" s="1">
        <f t="shared" si="6"/>
        <v>0</v>
      </c>
      <c r="L49" s="1"/>
      <c r="M49" s="1">
        <f>ROUND(F49*(G49),2)</f>
        <v>0</v>
      </c>
      <c r="N49" s="1">
        <v>24.13</v>
      </c>
      <c r="O49" s="1"/>
      <c r="P49" s="167">
        <f t="shared" si="8"/>
        <v>2.9000000000000001E-2</v>
      </c>
      <c r="Q49" s="173"/>
      <c r="R49" s="173">
        <v>1.43E-2</v>
      </c>
      <c r="S49" s="167"/>
      <c r="Z49">
        <v>0</v>
      </c>
    </row>
    <row r="50" spans="1:26" x14ac:dyDescent="0.25">
      <c r="A50" s="156"/>
      <c r="B50" s="156"/>
      <c r="C50" s="156"/>
      <c r="D50" s="156" t="s">
        <v>69</v>
      </c>
      <c r="E50" s="156"/>
      <c r="F50" s="167"/>
      <c r="G50" s="159"/>
      <c r="H50" s="159">
        <f>ROUND((SUM(M33:M49))/1,2)</f>
        <v>0</v>
      </c>
      <c r="I50" s="159">
        <f>ROUND((SUM(I33:I49))/1,2)</f>
        <v>0</v>
      </c>
      <c r="J50" s="156"/>
      <c r="K50" s="156"/>
      <c r="L50" s="156">
        <f>ROUND((SUM(L33:L49))/1,2)</f>
        <v>0</v>
      </c>
      <c r="M50" s="156">
        <f>ROUND((SUM(M33:M49))/1,2)</f>
        <v>0</v>
      </c>
      <c r="N50" s="156"/>
      <c r="O50" s="156"/>
      <c r="P50" s="174">
        <f>ROUND((SUM(P33:P49))/1,2)</f>
        <v>43.71</v>
      </c>
      <c r="Q50" s="153"/>
      <c r="R50" s="153"/>
      <c r="S50" s="174">
        <f>ROUND((SUM(S33:S49))/1,2)</f>
        <v>0</v>
      </c>
      <c r="T50" s="153"/>
      <c r="U50" s="153"/>
      <c r="V50" s="153"/>
      <c r="W50" s="153"/>
      <c r="X50" s="153"/>
      <c r="Y50" s="153"/>
      <c r="Z50" s="153"/>
    </row>
    <row r="51" spans="1:26" x14ac:dyDescent="0.25">
      <c r="A51" s="1"/>
      <c r="B51" s="1"/>
      <c r="C51" s="1"/>
      <c r="D51" s="1"/>
      <c r="E51" s="1"/>
      <c r="F51" s="163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6"/>
      <c r="B52" s="156"/>
      <c r="C52" s="156"/>
      <c r="D52" s="156" t="s">
        <v>70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4.95" customHeight="1" x14ac:dyDescent="0.25">
      <c r="A53" s="171">
        <v>31</v>
      </c>
      <c r="B53" s="168" t="s">
        <v>169</v>
      </c>
      <c r="C53" s="172" t="s">
        <v>170</v>
      </c>
      <c r="D53" s="168" t="s">
        <v>171</v>
      </c>
      <c r="E53" s="168" t="s">
        <v>133</v>
      </c>
      <c r="F53" s="169">
        <v>56.78</v>
      </c>
      <c r="G53" s="170"/>
      <c r="H53" s="170"/>
      <c r="I53" s="170">
        <f t="shared" ref="I53:I71" si="9">ROUND(F53*(G53+H53),2)</f>
        <v>0</v>
      </c>
      <c r="J53" s="168">
        <f t="shared" ref="J53:J71" si="10">ROUND(F53*(N53),2)</f>
        <v>292.42</v>
      </c>
      <c r="K53" s="1">
        <f t="shared" ref="K53:K71" si="11">ROUND(F53*(O53),2)</f>
        <v>0</v>
      </c>
      <c r="L53" s="1">
        <f t="shared" ref="L53:L71" si="12">ROUND(F53*(G53),2)</f>
        <v>0</v>
      </c>
      <c r="M53" s="1"/>
      <c r="N53" s="1">
        <v>5.15</v>
      </c>
      <c r="O53" s="1"/>
      <c r="P53" s="167">
        <f>ROUND(F53*(R53),3)</f>
        <v>0.33600000000000002</v>
      </c>
      <c r="Q53" s="173"/>
      <c r="R53" s="173">
        <v>5.9199999999999999E-3</v>
      </c>
      <c r="S53" s="167"/>
      <c r="Z53">
        <v>0</v>
      </c>
    </row>
    <row r="54" spans="1:26" ht="24.95" customHeight="1" x14ac:dyDescent="0.25">
      <c r="A54" s="171">
        <v>32</v>
      </c>
      <c r="B54" s="168" t="s">
        <v>123</v>
      </c>
      <c r="C54" s="172" t="s">
        <v>172</v>
      </c>
      <c r="D54" s="168" t="s">
        <v>173</v>
      </c>
      <c r="E54" s="168" t="s">
        <v>133</v>
      </c>
      <c r="F54" s="169">
        <v>67.59</v>
      </c>
      <c r="G54" s="170"/>
      <c r="H54" s="170"/>
      <c r="I54" s="170">
        <f t="shared" si="9"/>
        <v>0</v>
      </c>
      <c r="J54" s="168">
        <f t="shared" si="10"/>
        <v>218.32</v>
      </c>
      <c r="K54" s="1">
        <f t="shared" si="11"/>
        <v>0</v>
      </c>
      <c r="L54" s="1">
        <f t="shared" si="12"/>
        <v>0</v>
      </c>
      <c r="M54" s="1"/>
      <c r="N54" s="1">
        <v>3.23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>
        <v>33</v>
      </c>
      <c r="B55" s="168" t="s">
        <v>123</v>
      </c>
      <c r="C55" s="172" t="s">
        <v>174</v>
      </c>
      <c r="D55" s="168" t="s">
        <v>175</v>
      </c>
      <c r="E55" s="168" t="s">
        <v>133</v>
      </c>
      <c r="F55" s="169">
        <v>56.78</v>
      </c>
      <c r="G55" s="170"/>
      <c r="H55" s="170"/>
      <c r="I55" s="170">
        <f t="shared" si="9"/>
        <v>0</v>
      </c>
      <c r="J55" s="168">
        <f t="shared" si="10"/>
        <v>210.09</v>
      </c>
      <c r="K55" s="1">
        <f t="shared" si="11"/>
        <v>0</v>
      </c>
      <c r="L55" s="1">
        <f t="shared" si="12"/>
        <v>0</v>
      </c>
      <c r="M55" s="1"/>
      <c r="N55" s="1">
        <v>3.7</v>
      </c>
      <c r="O55" s="1"/>
      <c r="P55" s="167"/>
      <c r="Q55" s="173"/>
      <c r="R55" s="173"/>
      <c r="S55" s="167"/>
      <c r="Z55">
        <v>0</v>
      </c>
    </row>
    <row r="56" spans="1:26" ht="24.95" customHeight="1" x14ac:dyDescent="0.25">
      <c r="A56" s="171">
        <v>34</v>
      </c>
      <c r="B56" s="168" t="s">
        <v>176</v>
      </c>
      <c r="C56" s="172" t="s">
        <v>177</v>
      </c>
      <c r="D56" s="168" t="s">
        <v>178</v>
      </c>
      <c r="E56" s="168" t="s">
        <v>133</v>
      </c>
      <c r="F56" s="169">
        <v>17.5075</v>
      </c>
      <c r="G56" s="170"/>
      <c r="H56" s="170"/>
      <c r="I56" s="170">
        <f t="shared" si="9"/>
        <v>0</v>
      </c>
      <c r="J56" s="168">
        <f t="shared" si="10"/>
        <v>126.4</v>
      </c>
      <c r="K56" s="1">
        <f t="shared" si="11"/>
        <v>0</v>
      </c>
      <c r="L56" s="1">
        <f t="shared" si="12"/>
        <v>0</v>
      </c>
      <c r="M56" s="1"/>
      <c r="N56" s="1">
        <v>7.22</v>
      </c>
      <c r="O56" s="1"/>
      <c r="P56" s="167">
        <f>ROUND(F56*(R56),3)</f>
        <v>0.04</v>
      </c>
      <c r="Q56" s="173"/>
      <c r="R56" s="173">
        <v>2.2699999999999999E-3</v>
      </c>
      <c r="S56" s="167">
        <f>ROUND(F56*(X56),3)</f>
        <v>14.006</v>
      </c>
      <c r="X56">
        <v>0.8</v>
      </c>
      <c r="Z56">
        <v>0</v>
      </c>
    </row>
    <row r="57" spans="1:26" ht="24.95" customHeight="1" x14ac:dyDescent="0.25">
      <c r="A57" s="171">
        <v>35</v>
      </c>
      <c r="B57" s="168" t="s">
        <v>176</v>
      </c>
      <c r="C57" s="172" t="s">
        <v>179</v>
      </c>
      <c r="D57" s="168" t="s">
        <v>180</v>
      </c>
      <c r="E57" s="168" t="s">
        <v>125</v>
      </c>
      <c r="F57" s="169">
        <v>1.417</v>
      </c>
      <c r="G57" s="170"/>
      <c r="H57" s="170"/>
      <c r="I57" s="170">
        <f t="shared" si="9"/>
        <v>0</v>
      </c>
      <c r="J57" s="168">
        <f t="shared" si="10"/>
        <v>90.96</v>
      </c>
      <c r="K57" s="1">
        <f t="shared" si="11"/>
        <v>0</v>
      </c>
      <c r="L57" s="1">
        <f t="shared" si="12"/>
        <v>0</v>
      </c>
      <c r="M57" s="1"/>
      <c r="N57" s="1">
        <v>64.19</v>
      </c>
      <c r="O57" s="1"/>
      <c r="P57" s="167"/>
      <c r="Q57" s="173"/>
      <c r="R57" s="173"/>
      <c r="S57" s="167">
        <f>ROUND(F57*(X57),3)</f>
        <v>3.117</v>
      </c>
      <c r="X57">
        <v>2.2000000000000002</v>
      </c>
      <c r="Z57">
        <v>0</v>
      </c>
    </row>
    <row r="58" spans="1:26" ht="24.95" customHeight="1" x14ac:dyDescent="0.25">
      <c r="A58" s="171">
        <v>36</v>
      </c>
      <c r="B58" s="168" t="s">
        <v>176</v>
      </c>
      <c r="C58" s="172" t="s">
        <v>181</v>
      </c>
      <c r="D58" s="168" t="s">
        <v>182</v>
      </c>
      <c r="E58" s="168" t="s">
        <v>125</v>
      </c>
      <c r="F58" s="169">
        <v>1.125</v>
      </c>
      <c r="G58" s="170"/>
      <c r="H58" s="170"/>
      <c r="I58" s="170">
        <f t="shared" si="9"/>
        <v>0</v>
      </c>
      <c r="J58" s="168">
        <f t="shared" si="10"/>
        <v>67.290000000000006</v>
      </c>
      <c r="K58" s="1">
        <f t="shared" si="11"/>
        <v>0</v>
      </c>
      <c r="L58" s="1">
        <f t="shared" si="12"/>
        <v>0</v>
      </c>
      <c r="M58" s="1"/>
      <c r="N58" s="1">
        <v>59.81</v>
      </c>
      <c r="O58" s="1"/>
      <c r="P58" s="167"/>
      <c r="Q58" s="173"/>
      <c r="R58" s="173"/>
      <c r="S58" s="167">
        <f>ROUND(F58*(X58),3)</f>
        <v>2.4750000000000001</v>
      </c>
      <c r="X58">
        <v>2.2000000000000002</v>
      </c>
      <c r="Z58">
        <v>0</v>
      </c>
    </row>
    <row r="59" spans="1:26" ht="24.95" customHeight="1" x14ac:dyDescent="0.25">
      <c r="A59" s="171">
        <v>37</v>
      </c>
      <c r="B59" s="168" t="s">
        <v>176</v>
      </c>
      <c r="C59" s="172" t="s">
        <v>183</v>
      </c>
      <c r="D59" s="168" t="s">
        <v>184</v>
      </c>
      <c r="E59" s="168" t="s">
        <v>133</v>
      </c>
      <c r="F59" s="169">
        <v>28.34</v>
      </c>
      <c r="G59" s="170"/>
      <c r="H59" s="170"/>
      <c r="I59" s="170">
        <f t="shared" si="9"/>
        <v>0</v>
      </c>
      <c r="J59" s="168">
        <f t="shared" si="10"/>
        <v>266.39999999999998</v>
      </c>
      <c r="K59" s="1">
        <f t="shared" si="11"/>
        <v>0</v>
      </c>
      <c r="L59" s="1">
        <f t="shared" si="12"/>
        <v>0</v>
      </c>
      <c r="M59" s="1"/>
      <c r="N59" s="1">
        <v>9.4</v>
      </c>
      <c r="O59" s="1"/>
      <c r="P59" s="167"/>
      <c r="Q59" s="173"/>
      <c r="R59" s="173"/>
      <c r="S59" s="167">
        <f>ROUND(F59*(X59),3)</f>
        <v>1.105</v>
      </c>
      <c r="X59">
        <v>3.9E-2</v>
      </c>
      <c r="Z59">
        <v>0</v>
      </c>
    </row>
    <row r="60" spans="1:26" ht="24.95" customHeight="1" x14ac:dyDescent="0.25">
      <c r="A60" s="171">
        <v>38</v>
      </c>
      <c r="B60" s="168" t="s">
        <v>176</v>
      </c>
      <c r="C60" s="172" t="s">
        <v>185</v>
      </c>
      <c r="D60" s="168" t="s">
        <v>186</v>
      </c>
      <c r="E60" s="168" t="s">
        <v>127</v>
      </c>
      <c r="F60" s="169">
        <v>4</v>
      </c>
      <c r="G60" s="170"/>
      <c r="H60" s="170"/>
      <c r="I60" s="170">
        <f t="shared" si="9"/>
        <v>0</v>
      </c>
      <c r="J60" s="168">
        <f t="shared" si="10"/>
        <v>2.3199999999999998</v>
      </c>
      <c r="K60" s="1">
        <f t="shared" si="11"/>
        <v>0</v>
      </c>
      <c r="L60" s="1">
        <f t="shared" si="12"/>
        <v>0</v>
      </c>
      <c r="M60" s="1"/>
      <c r="N60" s="1">
        <v>0.57999999999999996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>
        <v>39</v>
      </c>
      <c r="B61" s="168" t="s">
        <v>176</v>
      </c>
      <c r="C61" s="172" t="s">
        <v>187</v>
      </c>
      <c r="D61" s="168" t="s">
        <v>188</v>
      </c>
      <c r="E61" s="168" t="s">
        <v>133</v>
      </c>
      <c r="F61" s="169">
        <v>5.89</v>
      </c>
      <c r="G61" s="170"/>
      <c r="H61" s="170"/>
      <c r="I61" s="170">
        <f t="shared" si="9"/>
        <v>0</v>
      </c>
      <c r="J61" s="168">
        <f t="shared" si="10"/>
        <v>23.85</v>
      </c>
      <c r="K61" s="1">
        <f t="shared" si="11"/>
        <v>0</v>
      </c>
      <c r="L61" s="1">
        <f t="shared" si="12"/>
        <v>0</v>
      </c>
      <c r="M61" s="1"/>
      <c r="N61" s="1">
        <v>4.05</v>
      </c>
      <c r="O61" s="1"/>
      <c r="P61" s="167">
        <f>ROUND(F61*(R61),3)</f>
        <v>7.0000000000000001E-3</v>
      </c>
      <c r="Q61" s="173"/>
      <c r="R61" s="173">
        <v>1.1999999999999999E-3</v>
      </c>
      <c r="S61" s="167">
        <f>ROUND(F61*(X61),3)</f>
        <v>0.51800000000000002</v>
      </c>
      <c r="X61">
        <v>8.7999999999999995E-2</v>
      </c>
      <c r="Z61">
        <v>0</v>
      </c>
    </row>
    <row r="62" spans="1:26" ht="24.95" customHeight="1" x14ac:dyDescent="0.25">
      <c r="A62" s="171">
        <v>40</v>
      </c>
      <c r="B62" s="168" t="s">
        <v>176</v>
      </c>
      <c r="C62" s="172" t="s">
        <v>189</v>
      </c>
      <c r="D62" s="168" t="s">
        <v>190</v>
      </c>
      <c r="E62" s="168" t="s">
        <v>127</v>
      </c>
      <c r="F62" s="169">
        <v>5</v>
      </c>
      <c r="G62" s="170"/>
      <c r="H62" s="170"/>
      <c r="I62" s="170">
        <f t="shared" si="9"/>
        <v>0</v>
      </c>
      <c r="J62" s="168">
        <f t="shared" si="10"/>
        <v>38.35</v>
      </c>
      <c r="K62" s="1">
        <f t="shared" si="11"/>
        <v>0</v>
      </c>
      <c r="L62" s="1">
        <f t="shared" si="12"/>
        <v>0</v>
      </c>
      <c r="M62" s="1"/>
      <c r="N62" s="1">
        <v>7.67</v>
      </c>
      <c r="O62" s="1"/>
      <c r="P62" s="167">
        <f>ROUND(F62*(R62),3)</f>
        <v>7.0000000000000001E-3</v>
      </c>
      <c r="Q62" s="173"/>
      <c r="R62" s="173">
        <v>1.3660320000000001E-3</v>
      </c>
      <c r="S62" s="167">
        <f>ROUND(F62*(X62),3)</f>
        <v>0.4</v>
      </c>
      <c r="X62">
        <v>0.08</v>
      </c>
      <c r="Z62">
        <v>0</v>
      </c>
    </row>
    <row r="63" spans="1:26" ht="24.95" customHeight="1" x14ac:dyDescent="0.25">
      <c r="A63" s="171">
        <v>41</v>
      </c>
      <c r="B63" s="168" t="s">
        <v>176</v>
      </c>
      <c r="C63" s="172" t="s">
        <v>191</v>
      </c>
      <c r="D63" s="168" t="s">
        <v>192</v>
      </c>
      <c r="E63" s="168" t="s">
        <v>104</v>
      </c>
      <c r="F63" s="169">
        <v>0.105</v>
      </c>
      <c r="G63" s="170"/>
      <c r="H63" s="170"/>
      <c r="I63" s="170">
        <f t="shared" si="9"/>
        <v>0</v>
      </c>
      <c r="J63" s="168">
        <f t="shared" si="10"/>
        <v>6.19</v>
      </c>
      <c r="K63" s="1">
        <f t="shared" si="11"/>
        <v>0</v>
      </c>
      <c r="L63" s="1">
        <f t="shared" si="12"/>
        <v>0</v>
      </c>
      <c r="M63" s="1"/>
      <c r="N63" s="1">
        <v>58.99</v>
      </c>
      <c r="O63" s="1"/>
      <c r="P63" s="167">
        <f>ROUND(F63*(R63),3)</f>
        <v>0</v>
      </c>
      <c r="Q63" s="173"/>
      <c r="R63" s="173">
        <v>1.8699999999999999E-3</v>
      </c>
      <c r="S63" s="167">
        <f>ROUND(F63*(X63),3)</f>
        <v>0.189</v>
      </c>
      <c r="X63">
        <v>1.8</v>
      </c>
      <c r="Z63">
        <v>0</v>
      </c>
    </row>
    <row r="64" spans="1:26" ht="24.95" customHeight="1" x14ac:dyDescent="0.25">
      <c r="A64" s="171">
        <v>42</v>
      </c>
      <c r="B64" s="168" t="s">
        <v>176</v>
      </c>
      <c r="C64" s="172" t="s">
        <v>193</v>
      </c>
      <c r="D64" s="168" t="s">
        <v>194</v>
      </c>
      <c r="E64" s="168" t="s">
        <v>133</v>
      </c>
      <c r="F64" s="169">
        <v>1.98</v>
      </c>
      <c r="G64" s="170"/>
      <c r="H64" s="170"/>
      <c r="I64" s="170">
        <f t="shared" si="9"/>
        <v>0</v>
      </c>
      <c r="J64" s="168">
        <f t="shared" si="10"/>
        <v>5.66</v>
      </c>
      <c r="K64" s="1">
        <f t="shared" si="11"/>
        <v>0</v>
      </c>
      <c r="L64" s="1">
        <f t="shared" si="12"/>
        <v>0</v>
      </c>
      <c r="M64" s="1"/>
      <c r="N64" s="1">
        <v>2.86</v>
      </c>
      <c r="O64" s="1"/>
      <c r="P64" s="167">
        <f>ROUND(F64*(R64),3)</f>
        <v>4.1000000000000002E-2</v>
      </c>
      <c r="Q64" s="173"/>
      <c r="R64" s="173">
        <v>2.0692176E-2</v>
      </c>
      <c r="S64" s="167">
        <f>ROUND(F64*(X64),3)</f>
        <v>0.32700000000000001</v>
      </c>
      <c r="X64">
        <v>0.16500000000000001</v>
      </c>
      <c r="Z64">
        <v>0</v>
      </c>
    </row>
    <row r="65" spans="1:26" ht="24.95" customHeight="1" x14ac:dyDescent="0.25">
      <c r="A65" s="171">
        <v>43</v>
      </c>
      <c r="B65" s="168" t="s">
        <v>176</v>
      </c>
      <c r="C65" s="172" t="s">
        <v>195</v>
      </c>
      <c r="D65" s="168" t="s">
        <v>196</v>
      </c>
      <c r="E65" s="168" t="s">
        <v>133</v>
      </c>
      <c r="F65" s="169">
        <v>296.50290000000001</v>
      </c>
      <c r="G65" s="170"/>
      <c r="H65" s="170"/>
      <c r="I65" s="170">
        <f t="shared" si="9"/>
        <v>0</v>
      </c>
      <c r="J65" s="168">
        <f t="shared" si="10"/>
        <v>741.26</v>
      </c>
      <c r="K65" s="1">
        <f t="shared" si="11"/>
        <v>0</v>
      </c>
      <c r="L65" s="1">
        <f t="shared" si="12"/>
        <v>0</v>
      </c>
      <c r="M65" s="1"/>
      <c r="N65" s="1">
        <v>2.5</v>
      </c>
      <c r="O65" s="1"/>
      <c r="P65" s="167"/>
      <c r="Q65" s="173"/>
      <c r="R65" s="173"/>
      <c r="S65" s="167">
        <f>ROUND(F65*(X65),3)</f>
        <v>14.824999999999999</v>
      </c>
      <c r="X65">
        <v>0.05</v>
      </c>
      <c r="Z65">
        <v>0</v>
      </c>
    </row>
    <row r="66" spans="1:26" ht="24.95" customHeight="1" x14ac:dyDescent="0.25">
      <c r="A66" s="171">
        <v>44</v>
      </c>
      <c r="B66" s="168" t="s">
        <v>176</v>
      </c>
      <c r="C66" s="172" t="s">
        <v>197</v>
      </c>
      <c r="D66" s="168" t="s">
        <v>198</v>
      </c>
      <c r="E66" s="168" t="s">
        <v>199</v>
      </c>
      <c r="F66" s="169">
        <v>36.962825000000002</v>
      </c>
      <c r="G66" s="170"/>
      <c r="H66" s="170"/>
      <c r="I66" s="170">
        <f t="shared" si="9"/>
        <v>0</v>
      </c>
      <c r="J66" s="168">
        <f t="shared" si="10"/>
        <v>270.2</v>
      </c>
      <c r="K66" s="1">
        <f t="shared" si="11"/>
        <v>0</v>
      </c>
      <c r="L66" s="1">
        <f t="shared" si="12"/>
        <v>0</v>
      </c>
      <c r="M66" s="1"/>
      <c r="N66" s="1">
        <v>7.31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>
        <v>45</v>
      </c>
      <c r="B67" s="168" t="s">
        <v>176</v>
      </c>
      <c r="C67" s="172" t="s">
        <v>200</v>
      </c>
      <c r="D67" s="168" t="s">
        <v>201</v>
      </c>
      <c r="E67" s="168" t="s">
        <v>202</v>
      </c>
      <c r="F67" s="169">
        <v>36.963000000000001</v>
      </c>
      <c r="G67" s="170"/>
      <c r="H67" s="170"/>
      <c r="I67" s="170">
        <f t="shared" si="9"/>
        <v>0</v>
      </c>
      <c r="J67" s="168">
        <f t="shared" si="10"/>
        <v>499</v>
      </c>
      <c r="K67" s="1">
        <f t="shared" si="11"/>
        <v>0</v>
      </c>
      <c r="L67" s="1">
        <f t="shared" si="12"/>
        <v>0</v>
      </c>
      <c r="M67" s="1"/>
      <c r="N67" s="1">
        <v>13.5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>
        <v>46</v>
      </c>
      <c r="B68" s="168" t="s">
        <v>203</v>
      </c>
      <c r="C68" s="172" t="s">
        <v>204</v>
      </c>
      <c r="D68" s="168" t="s">
        <v>205</v>
      </c>
      <c r="E68" s="168" t="s">
        <v>206</v>
      </c>
      <c r="F68" s="169">
        <v>25</v>
      </c>
      <c r="G68" s="170"/>
      <c r="H68" s="170"/>
      <c r="I68" s="170">
        <f t="shared" si="9"/>
        <v>0</v>
      </c>
      <c r="J68" s="168">
        <f t="shared" si="10"/>
        <v>463</v>
      </c>
      <c r="K68" s="1">
        <f t="shared" si="11"/>
        <v>0</v>
      </c>
      <c r="L68" s="1">
        <f t="shared" si="12"/>
        <v>0</v>
      </c>
      <c r="M68" s="1"/>
      <c r="N68" s="1">
        <v>18.52</v>
      </c>
      <c r="O68" s="1"/>
      <c r="P68" s="167">
        <f>ROUND(F68*(R68),3)</f>
        <v>0.122</v>
      </c>
      <c r="Q68" s="173"/>
      <c r="R68" s="173">
        <v>4.888E-3</v>
      </c>
      <c r="S68" s="167"/>
      <c r="Z68">
        <v>0</v>
      </c>
    </row>
    <row r="69" spans="1:26" ht="24.95" customHeight="1" x14ac:dyDescent="0.25">
      <c r="A69" s="171">
        <v>47</v>
      </c>
      <c r="B69" s="168" t="s">
        <v>207</v>
      </c>
      <c r="C69" s="172" t="s">
        <v>208</v>
      </c>
      <c r="D69" s="168" t="s">
        <v>209</v>
      </c>
      <c r="E69" s="168" t="s">
        <v>199</v>
      </c>
      <c r="F69" s="169">
        <v>36.963000000000001</v>
      </c>
      <c r="G69" s="170"/>
      <c r="H69" s="170"/>
      <c r="I69" s="170">
        <f t="shared" si="9"/>
        <v>0</v>
      </c>
      <c r="J69" s="168">
        <f t="shared" si="10"/>
        <v>130.11000000000001</v>
      </c>
      <c r="K69" s="1">
        <f t="shared" si="11"/>
        <v>0</v>
      </c>
      <c r="L69" s="1">
        <f t="shared" si="12"/>
        <v>0</v>
      </c>
      <c r="M69" s="1"/>
      <c r="N69" s="1">
        <v>3.52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>
        <v>48</v>
      </c>
      <c r="B70" s="168" t="s">
        <v>207</v>
      </c>
      <c r="C70" s="172" t="s">
        <v>210</v>
      </c>
      <c r="D70" s="168" t="s">
        <v>211</v>
      </c>
      <c r="E70" s="168" t="s">
        <v>199</v>
      </c>
      <c r="F70" s="169">
        <v>369.63</v>
      </c>
      <c r="G70" s="170"/>
      <c r="H70" s="170"/>
      <c r="I70" s="170">
        <f t="shared" si="9"/>
        <v>0</v>
      </c>
      <c r="J70" s="168">
        <f t="shared" si="10"/>
        <v>62.84</v>
      </c>
      <c r="K70" s="1">
        <f t="shared" si="11"/>
        <v>0</v>
      </c>
      <c r="L70" s="1">
        <f t="shared" si="12"/>
        <v>0</v>
      </c>
      <c r="M70" s="1"/>
      <c r="N70" s="1">
        <v>0.17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>
        <v>49</v>
      </c>
      <c r="B71" s="168" t="s">
        <v>207</v>
      </c>
      <c r="C71" s="172" t="s">
        <v>212</v>
      </c>
      <c r="D71" s="168" t="s">
        <v>213</v>
      </c>
      <c r="E71" s="168" t="s">
        <v>199</v>
      </c>
      <c r="F71" s="169">
        <v>36.963000000000001</v>
      </c>
      <c r="G71" s="170"/>
      <c r="H71" s="170"/>
      <c r="I71" s="170">
        <f t="shared" si="9"/>
        <v>0</v>
      </c>
      <c r="J71" s="168">
        <f t="shared" si="10"/>
        <v>141.94</v>
      </c>
      <c r="K71" s="1">
        <f t="shared" si="11"/>
        <v>0</v>
      </c>
      <c r="L71" s="1">
        <f t="shared" si="12"/>
        <v>0</v>
      </c>
      <c r="M71" s="1"/>
      <c r="N71" s="1">
        <v>3.84</v>
      </c>
      <c r="O71" s="1"/>
      <c r="P71" s="167"/>
      <c r="Q71" s="173"/>
      <c r="R71" s="173"/>
      <c r="S71" s="167"/>
      <c r="Z71">
        <v>0</v>
      </c>
    </row>
    <row r="72" spans="1:26" x14ac:dyDescent="0.25">
      <c r="A72" s="156"/>
      <c r="B72" s="156"/>
      <c r="C72" s="156"/>
      <c r="D72" s="156" t="s">
        <v>70</v>
      </c>
      <c r="E72" s="156"/>
      <c r="F72" s="167"/>
      <c r="G72" s="159"/>
      <c r="H72" s="159">
        <f>ROUND((SUM(M52:M71))/1,2)</f>
        <v>0</v>
      </c>
      <c r="I72" s="159">
        <f>ROUND((SUM(I52:I71))/1,2)</f>
        <v>0</v>
      </c>
      <c r="J72" s="156"/>
      <c r="K72" s="156"/>
      <c r="L72" s="156">
        <f>ROUND((SUM(L52:L71))/1,2)</f>
        <v>0</v>
      </c>
      <c r="M72" s="156">
        <f>ROUND((SUM(M52:M71))/1,2)</f>
        <v>0</v>
      </c>
      <c r="N72" s="156"/>
      <c r="O72" s="156"/>
      <c r="P72" s="174">
        <f>ROUND((SUM(P52:P71))/1,2)</f>
        <v>0.55000000000000004</v>
      </c>
      <c r="Q72" s="153"/>
      <c r="R72" s="153"/>
      <c r="S72" s="174">
        <f>ROUND((SUM(S52:S71))/1,2)</f>
        <v>36.96</v>
      </c>
      <c r="T72" s="153"/>
      <c r="U72" s="153"/>
      <c r="V72" s="153"/>
      <c r="W72" s="153"/>
      <c r="X72" s="153"/>
      <c r="Y72" s="153"/>
      <c r="Z72" s="153"/>
    </row>
    <row r="73" spans="1:26" x14ac:dyDescent="0.25">
      <c r="A73" s="1"/>
      <c r="B73" s="1"/>
      <c r="C73" s="1"/>
      <c r="D73" s="1"/>
      <c r="E73" s="1"/>
      <c r="F73" s="163"/>
      <c r="G73" s="149"/>
      <c r="H73" s="149"/>
      <c r="I73" s="149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6"/>
      <c r="B74" s="156"/>
      <c r="C74" s="156"/>
      <c r="D74" s="156" t="s">
        <v>71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ht="24.95" customHeight="1" x14ac:dyDescent="0.25">
      <c r="A75" s="171">
        <v>50</v>
      </c>
      <c r="B75" s="168" t="s">
        <v>128</v>
      </c>
      <c r="C75" s="172" t="s">
        <v>214</v>
      </c>
      <c r="D75" s="168" t="s">
        <v>215</v>
      </c>
      <c r="E75" s="168" t="s">
        <v>199</v>
      </c>
      <c r="F75" s="169">
        <v>50.058179022586408</v>
      </c>
      <c r="G75" s="170"/>
      <c r="H75" s="170"/>
      <c r="I75" s="170">
        <f>ROUND(F75*(G75+H75),2)</f>
        <v>0</v>
      </c>
      <c r="J75" s="168">
        <f>ROUND(F75*(N75),2)</f>
        <v>1267.97</v>
      </c>
      <c r="K75" s="1">
        <f>ROUND(F75*(O75),2)</f>
        <v>0</v>
      </c>
      <c r="L75" s="1">
        <f>ROUND(F75*(G75),2)</f>
        <v>0</v>
      </c>
      <c r="M75" s="1"/>
      <c r="N75" s="1">
        <v>25.33</v>
      </c>
      <c r="O75" s="1"/>
      <c r="P75" s="167"/>
      <c r="Q75" s="173"/>
      <c r="R75" s="173"/>
      <c r="S75" s="167"/>
      <c r="Z75">
        <v>0</v>
      </c>
    </row>
    <row r="76" spans="1:26" x14ac:dyDescent="0.25">
      <c r="A76" s="156"/>
      <c r="B76" s="156"/>
      <c r="C76" s="156"/>
      <c r="D76" s="156" t="s">
        <v>71</v>
      </c>
      <c r="E76" s="156"/>
      <c r="F76" s="167"/>
      <c r="G76" s="159"/>
      <c r="H76" s="159">
        <f>ROUND((SUM(M74:M75))/1,2)</f>
        <v>0</v>
      </c>
      <c r="I76" s="159">
        <f>ROUND((SUM(I74:I75))/1,2)</f>
        <v>0</v>
      </c>
      <c r="J76" s="156"/>
      <c r="K76" s="156"/>
      <c r="L76" s="156">
        <f>ROUND((SUM(L74:L75))/1,2)</f>
        <v>0</v>
      </c>
      <c r="M76" s="156">
        <f>ROUND((SUM(M74:M75))/1,2)</f>
        <v>0</v>
      </c>
      <c r="N76" s="156"/>
      <c r="O76" s="156"/>
      <c r="P76" s="174">
        <f>ROUND((SUM(P74:P75))/1,2)</f>
        <v>0</v>
      </c>
      <c r="Q76" s="153"/>
      <c r="R76" s="153"/>
      <c r="S76" s="174">
        <f>ROUND((SUM(S74:S75))/1,2)</f>
        <v>0</v>
      </c>
      <c r="T76" s="153"/>
      <c r="U76" s="153"/>
      <c r="V76" s="153"/>
      <c r="W76" s="153"/>
      <c r="X76" s="153"/>
      <c r="Y76" s="153"/>
      <c r="Z76" s="153"/>
    </row>
    <row r="77" spans="1:26" x14ac:dyDescent="0.25">
      <c r="A77" s="1"/>
      <c r="B77" s="1"/>
      <c r="C77" s="1"/>
      <c r="D77" s="1"/>
      <c r="E77" s="1"/>
      <c r="F77" s="163"/>
      <c r="G77" s="149"/>
      <c r="H77" s="149"/>
      <c r="I77" s="149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6"/>
      <c r="B78" s="156"/>
      <c r="C78" s="156"/>
      <c r="D78" s="2" t="s">
        <v>65</v>
      </c>
      <c r="E78" s="156"/>
      <c r="F78" s="167"/>
      <c r="G78" s="159"/>
      <c r="H78" s="159">
        <f>ROUND((SUM(M9:M77))/2,2)</f>
        <v>0</v>
      </c>
      <c r="I78" s="159">
        <f>ROUND((SUM(I9:I77))/2,2)</f>
        <v>0</v>
      </c>
      <c r="J78" s="157"/>
      <c r="K78" s="156"/>
      <c r="L78" s="157">
        <f>ROUND((SUM(L9:L77))/2,2)</f>
        <v>0</v>
      </c>
      <c r="M78" s="157">
        <f>ROUND((SUM(M9:M77))/2,2)</f>
        <v>0</v>
      </c>
      <c r="N78" s="156"/>
      <c r="O78" s="156"/>
      <c r="P78" s="174">
        <f>ROUND((SUM(P9:P77))/2,2)</f>
        <v>50.05</v>
      </c>
      <c r="S78" s="174">
        <f>ROUND((SUM(S9:S77))/2,2)</f>
        <v>36.96</v>
      </c>
    </row>
    <row r="79" spans="1:26" x14ac:dyDescent="0.25">
      <c r="A79" s="1"/>
      <c r="B79" s="1"/>
      <c r="C79" s="1"/>
      <c r="D79" s="1"/>
      <c r="E79" s="1"/>
      <c r="F79" s="163"/>
      <c r="G79" s="149"/>
      <c r="H79" s="149"/>
      <c r="I79" s="149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6"/>
      <c r="B80" s="156"/>
      <c r="C80" s="156"/>
      <c r="D80" s="2" t="s">
        <v>72</v>
      </c>
      <c r="E80" s="156"/>
      <c r="F80" s="167"/>
      <c r="G80" s="157"/>
      <c r="H80" s="157"/>
      <c r="I80" s="157"/>
      <c r="J80" s="156"/>
      <c r="K80" s="156"/>
      <c r="L80" s="156"/>
      <c r="M80" s="156"/>
      <c r="N80" s="156"/>
      <c r="O80" s="156"/>
      <c r="P80" s="156"/>
      <c r="Q80" s="153"/>
      <c r="R80" s="153"/>
      <c r="S80" s="156"/>
      <c r="T80" s="153"/>
      <c r="U80" s="153"/>
      <c r="V80" s="153"/>
      <c r="W80" s="153"/>
      <c r="X80" s="153"/>
      <c r="Y80" s="153"/>
      <c r="Z80" s="153"/>
    </row>
    <row r="81" spans="1:26" x14ac:dyDescent="0.25">
      <c r="A81" s="156"/>
      <c r="B81" s="156"/>
      <c r="C81" s="156"/>
      <c r="D81" s="156" t="s">
        <v>73</v>
      </c>
      <c r="E81" s="156"/>
      <c r="F81" s="167"/>
      <c r="G81" s="157"/>
      <c r="H81" s="157"/>
      <c r="I81" s="157"/>
      <c r="J81" s="156"/>
      <c r="K81" s="156"/>
      <c r="L81" s="156"/>
      <c r="M81" s="156"/>
      <c r="N81" s="156"/>
      <c r="O81" s="156"/>
      <c r="P81" s="156"/>
      <c r="Q81" s="153"/>
      <c r="R81" s="153"/>
      <c r="S81" s="156"/>
      <c r="T81" s="153"/>
      <c r="U81" s="153"/>
      <c r="V81" s="153"/>
      <c r="W81" s="153"/>
      <c r="X81" s="153"/>
      <c r="Y81" s="153"/>
      <c r="Z81" s="153"/>
    </row>
    <row r="82" spans="1:26" ht="24.95" customHeight="1" x14ac:dyDescent="0.25">
      <c r="A82" s="171">
        <v>51</v>
      </c>
      <c r="B82" s="168" t="s">
        <v>216</v>
      </c>
      <c r="C82" s="172" t="s">
        <v>217</v>
      </c>
      <c r="D82" s="168" t="s">
        <v>218</v>
      </c>
      <c r="E82" s="168" t="s">
        <v>133</v>
      </c>
      <c r="F82" s="169">
        <v>7.5</v>
      </c>
      <c r="G82" s="170"/>
      <c r="H82" s="170"/>
      <c r="I82" s="170">
        <f t="shared" ref="I82:I87" si="13">ROUND(F82*(G82+H82),2)</f>
        <v>0</v>
      </c>
      <c r="J82" s="168">
        <f t="shared" ref="J82:J87" si="14">ROUND(F82*(N82),2)</f>
        <v>1.2</v>
      </c>
      <c r="K82" s="1">
        <f t="shared" ref="K82:K87" si="15">ROUND(F82*(O82),2)</f>
        <v>0</v>
      </c>
      <c r="L82" s="1">
        <f>ROUND(F82*(G82),2)</f>
        <v>0</v>
      </c>
      <c r="M82" s="1"/>
      <c r="N82" s="1">
        <v>0.16</v>
      </c>
      <c r="O82" s="1"/>
      <c r="P82" s="167"/>
      <c r="Q82" s="173"/>
      <c r="R82" s="173"/>
      <c r="S82" s="167"/>
      <c r="Z82">
        <v>0</v>
      </c>
    </row>
    <row r="83" spans="1:26" ht="24.95" customHeight="1" x14ac:dyDescent="0.25">
      <c r="A83" s="171">
        <v>52</v>
      </c>
      <c r="B83" s="168" t="s">
        <v>216</v>
      </c>
      <c r="C83" s="172" t="s">
        <v>219</v>
      </c>
      <c r="D83" s="168" t="s">
        <v>220</v>
      </c>
      <c r="E83" s="168" t="s">
        <v>133</v>
      </c>
      <c r="F83" s="169">
        <v>7.5</v>
      </c>
      <c r="G83" s="170"/>
      <c r="H83" s="170"/>
      <c r="I83" s="170">
        <f t="shared" si="13"/>
        <v>0</v>
      </c>
      <c r="J83" s="168">
        <f t="shared" si="14"/>
        <v>12.38</v>
      </c>
      <c r="K83" s="1">
        <f t="shared" si="15"/>
        <v>0</v>
      </c>
      <c r="L83" s="1">
        <f>ROUND(F83*(G83),2)</f>
        <v>0</v>
      </c>
      <c r="M83" s="1"/>
      <c r="N83" s="1">
        <v>1.65</v>
      </c>
      <c r="O83" s="1"/>
      <c r="P83" s="167">
        <f>ROUND(F83*(R83),3)</f>
        <v>3.0000000000000001E-3</v>
      </c>
      <c r="Q83" s="173"/>
      <c r="R83" s="173">
        <v>4.0000000000000002E-4</v>
      </c>
      <c r="S83" s="167"/>
      <c r="Z83">
        <v>0</v>
      </c>
    </row>
    <row r="84" spans="1:26" ht="24.95" customHeight="1" x14ac:dyDescent="0.25">
      <c r="A84" s="171">
        <v>53</v>
      </c>
      <c r="B84" s="168" t="s">
        <v>216</v>
      </c>
      <c r="C84" s="172" t="s">
        <v>221</v>
      </c>
      <c r="D84" s="168" t="s">
        <v>222</v>
      </c>
      <c r="E84" s="168" t="s">
        <v>199</v>
      </c>
      <c r="F84" s="169">
        <v>4.1906249999999999E-2</v>
      </c>
      <c r="G84" s="170"/>
      <c r="H84" s="170"/>
      <c r="I84" s="170">
        <f t="shared" si="13"/>
        <v>0</v>
      </c>
      <c r="J84" s="168">
        <f t="shared" si="14"/>
        <v>1.03</v>
      </c>
      <c r="K84" s="1">
        <f t="shared" si="15"/>
        <v>0</v>
      </c>
      <c r="L84" s="1">
        <f>ROUND(F84*(G84),2)</f>
        <v>0</v>
      </c>
      <c r="M84" s="1"/>
      <c r="N84" s="1">
        <v>24.54</v>
      </c>
      <c r="O84" s="1"/>
      <c r="P84" s="167"/>
      <c r="Q84" s="173"/>
      <c r="R84" s="173"/>
      <c r="S84" s="167"/>
      <c r="Z84">
        <v>0</v>
      </c>
    </row>
    <row r="85" spans="1:26" ht="24.95" customHeight="1" x14ac:dyDescent="0.25">
      <c r="A85" s="171">
        <v>54</v>
      </c>
      <c r="B85" s="168" t="s">
        <v>223</v>
      </c>
      <c r="C85" s="172" t="s">
        <v>224</v>
      </c>
      <c r="D85" s="168" t="s">
        <v>225</v>
      </c>
      <c r="E85" s="168" t="s">
        <v>206</v>
      </c>
      <c r="F85" s="169">
        <v>25</v>
      </c>
      <c r="G85" s="170"/>
      <c r="H85" s="170"/>
      <c r="I85" s="170">
        <f t="shared" si="13"/>
        <v>0</v>
      </c>
      <c r="J85" s="168">
        <f t="shared" si="14"/>
        <v>127</v>
      </c>
      <c r="K85" s="1">
        <f t="shared" si="15"/>
        <v>0</v>
      </c>
      <c r="L85" s="1">
        <f>ROUND(F85*(G85),2)</f>
        <v>0</v>
      </c>
      <c r="M85" s="1"/>
      <c r="N85" s="1">
        <v>5.08</v>
      </c>
      <c r="O85" s="1"/>
      <c r="P85" s="167"/>
      <c r="Q85" s="173"/>
      <c r="R85" s="173"/>
      <c r="S85" s="167"/>
      <c r="Z85">
        <v>0</v>
      </c>
    </row>
    <row r="86" spans="1:26" ht="24.95" customHeight="1" x14ac:dyDescent="0.25">
      <c r="A86" s="171">
        <v>55</v>
      </c>
      <c r="B86" s="168" t="s">
        <v>226</v>
      </c>
      <c r="C86" s="172" t="s">
        <v>227</v>
      </c>
      <c r="D86" s="168" t="s">
        <v>591</v>
      </c>
      <c r="E86" s="168" t="s">
        <v>199</v>
      </c>
      <c r="F86" s="169">
        <v>2.2499999999999998E-3</v>
      </c>
      <c r="G86" s="170"/>
      <c r="H86" s="170"/>
      <c r="I86" s="170">
        <f t="shared" si="13"/>
        <v>0</v>
      </c>
      <c r="J86" s="168">
        <f t="shared" si="14"/>
        <v>2.9</v>
      </c>
      <c r="K86" s="1">
        <f t="shared" si="15"/>
        <v>0</v>
      </c>
      <c r="L86" s="1"/>
      <c r="M86" s="1">
        <f>ROUND(F86*(G86),2)</f>
        <v>0</v>
      </c>
      <c r="N86" s="1">
        <v>1290.99</v>
      </c>
      <c r="O86" s="1"/>
      <c r="P86" s="167">
        <f>ROUND(F86*(R86),3)</f>
        <v>2E-3</v>
      </c>
      <c r="Q86" s="173"/>
      <c r="R86" s="173">
        <v>1</v>
      </c>
      <c r="S86" s="167"/>
      <c r="Z86">
        <v>0</v>
      </c>
    </row>
    <row r="87" spans="1:26" ht="24.95" customHeight="1" x14ac:dyDescent="0.25">
      <c r="A87" s="171">
        <v>56</v>
      </c>
      <c r="B87" s="168" t="s">
        <v>228</v>
      </c>
      <c r="C87" s="172" t="s">
        <v>229</v>
      </c>
      <c r="D87" s="168" t="s">
        <v>592</v>
      </c>
      <c r="E87" s="168" t="s">
        <v>133</v>
      </c>
      <c r="F87" s="169">
        <v>8.625</v>
      </c>
      <c r="G87" s="170"/>
      <c r="H87" s="170"/>
      <c r="I87" s="170">
        <f t="shared" si="13"/>
        <v>0</v>
      </c>
      <c r="J87" s="168">
        <f t="shared" si="14"/>
        <v>25.19</v>
      </c>
      <c r="K87" s="1">
        <f t="shared" si="15"/>
        <v>0</v>
      </c>
      <c r="L87" s="1"/>
      <c r="M87" s="1">
        <f>ROUND(F87*(G87),2)</f>
        <v>0</v>
      </c>
      <c r="N87" s="1">
        <v>2.92</v>
      </c>
      <c r="O87" s="1"/>
      <c r="P87" s="167">
        <f>ROUND(F87*(R87),3)</f>
        <v>3.6999999999999998E-2</v>
      </c>
      <c r="Q87" s="173"/>
      <c r="R87" s="173">
        <v>4.2500000000000003E-3</v>
      </c>
      <c r="S87" s="167"/>
      <c r="Z87">
        <v>0</v>
      </c>
    </row>
    <row r="88" spans="1:26" x14ac:dyDescent="0.25">
      <c r="A88" s="156"/>
      <c r="B88" s="156"/>
      <c r="C88" s="156"/>
      <c r="D88" s="156" t="s">
        <v>73</v>
      </c>
      <c r="E88" s="156"/>
      <c r="F88" s="167"/>
      <c r="G88" s="159"/>
      <c r="H88" s="159">
        <f>ROUND((SUM(M81:M87))/1,2)</f>
        <v>0</v>
      </c>
      <c r="I88" s="159">
        <f>ROUND((SUM(I81:I87))/1,2)</f>
        <v>0</v>
      </c>
      <c r="J88" s="156"/>
      <c r="K88" s="156"/>
      <c r="L88" s="156">
        <f>ROUND((SUM(L81:L87))/1,2)</f>
        <v>0</v>
      </c>
      <c r="M88" s="156">
        <f>ROUND((SUM(M81:M87))/1,2)</f>
        <v>0</v>
      </c>
      <c r="N88" s="156"/>
      <c r="O88" s="156"/>
      <c r="P88" s="174">
        <f>ROUND((SUM(P81:P87))/1,2)</f>
        <v>0.04</v>
      </c>
      <c r="Q88" s="153"/>
      <c r="R88" s="153"/>
      <c r="S88" s="174">
        <f>ROUND((SUM(S81:S87))/1,2)</f>
        <v>0</v>
      </c>
      <c r="T88" s="153"/>
      <c r="U88" s="153"/>
      <c r="V88" s="153"/>
      <c r="W88" s="153"/>
      <c r="X88" s="153"/>
      <c r="Y88" s="153"/>
      <c r="Z88" s="153"/>
    </row>
    <row r="89" spans="1:26" x14ac:dyDescent="0.25">
      <c r="A89" s="1"/>
      <c r="B89" s="1"/>
      <c r="C89" s="1"/>
      <c r="D89" s="1"/>
      <c r="E89" s="1"/>
      <c r="F89" s="163"/>
      <c r="G89" s="149"/>
      <c r="H89" s="149"/>
      <c r="I89" s="149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6"/>
      <c r="B90" s="156"/>
      <c r="C90" s="156"/>
      <c r="D90" s="156" t="s">
        <v>74</v>
      </c>
      <c r="E90" s="156"/>
      <c r="F90" s="16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3"/>
      <c r="R90" s="153"/>
      <c r="S90" s="156"/>
      <c r="T90" s="153"/>
      <c r="U90" s="153"/>
      <c r="V90" s="153"/>
      <c r="W90" s="153"/>
      <c r="X90" s="153"/>
      <c r="Y90" s="153"/>
      <c r="Z90" s="153"/>
    </row>
    <row r="91" spans="1:26" ht="24.95" customHeight="1" x14ac:dyDescent="0.25">
      <c r="A91" s="171">
        <v>57</v>
      </c>
      <c r="B91" s="168" t="s">
        <v>230</v>
      </c>
      <c r="C91" s="172" t="s">
        <v>231</v>
      </c>
      <c r="D91" s="168" t="s">
        <v>232</v>
      </c>
      <c r="E91" s="168" t="s">
        <v>206</v>
      </c>
      <c r="F91" s="169">
        <v>8</v>
      </c>
      <c r="G91" s="170"/>
      <c r="H91" s="170"/>
      <c r="I91" s="170">
        <f>ROUND(F91*(G91+H91),2)</f>
        <v>0</v>
      </c>
      <c r="J91" s="168">
        <f>ROUND(F91*(N91),2)</f>
        <v>15.44</v>
      </c>
      <c r="K91" s="1">
        <f>ROUND(F91*(O91),2)</f>
        <v>0</v>
      </c>
      <c r="L91" s="1">
        <f>ROUND(F91*(G91),2)</f>
        <v>0</v>
      </c>
      <c r="M91" s="1"/>
      <c r="N91" s="1">
        <v>1.9300000000000002</v>
      </c>
      <c r="O91" s="1"/>
      <c r="P91" s="167">
        <f>ROUND(F91*(R91),3)</f>
        <v>3.0000000000000001E-3</v>
      </c>
      <c r="Q91" s="173"/>
      <c r="R91" s="173">
        <v>4.2000000000000002E-4</v>
      </c>
      <c r="S91" s="167"/>
      <c r="Z91">
        <v>0</v>
      </c>
    </row>
    <row r="92" spans="1:26" ht="24.95" customHeight="1" x14ac:dyDescent="0.25">
      <c r="A92" s="171">
        <v>58</v>
      </c>
      <c r="B92" s="168" t="s">
        <v>230</v>
      </c>
      <c r="C92" s="172" t="s">
        <v>233</v>
      </c>
      <c r="D92" s="168" t="s">
        <v>234</v>
      </c>
      <c r="E92" s="168" t="s">
        <v>206</v>
      </c>
      <c r="F92" s="169">
        <v>8</v>
      </c>
      <c r="G92" s="170"/>
      <c r="H92" s="170"/>
      <c r="I92" s="170">
        <f>ROUND(F92*(G92+H92),2)</f>
        <v>0</v>
      </c>
      <c r="J92" s="168">
        <f>ROUND(F92*(N92),2)</f>
        <v>16.399999999999999</v>
      </c>
      <c r="K92" s="1">
        <f>ROUND(F92*(O92),2)</f>
        <v>0</v>
      </c>
      <c r="L92" s="1">
        <f>ROUND(F92*(G92),2)</f>
        <v>0</v>
      </c>
      <c r="M92" s="1"/>
      <c r="N92" s="1">
        <v>2.0499999999999998</v>
      </c>
      <c r="O92" s="1"/>
      <c r="P92" s="167">
        <f>ROUND(F92*(R92),3)</f>
        <v>3.0000000000000001E-3</v>
      </c>
      <c r="Q92" s="173"/>
      <c r="R92" s="173">
        <v>4.2999999999999999E-4</v>
      </c>
      <c r="S92" s="167"/>
      <c r="Z92">
        <v>0</v>
      </c>
    </row>
    <row r="93" spans="1:26" ht="24.95" customHeight="1" x14ac:dyDescent="0.25">
      <c r="A93" s="171">
        <v>59</v>
      </c>
      <c r="B93" s="168" t="s">
        <v>235</v>
      </c>
      <c r="C93" s="172" t="s">
        <v>236</v>
      </c>
      <c r="D93" s="168" t="s">
        <v>237</v>
      </c>
      <c r="E93" s="168" t="s">
        <v>199</v>
      </c>
      <c r="F93" s="169">
        <v>8.5135999999999996E-3</v>
      </c>
      <c r="G93" s="170"/>
      <c r="H93" s="170"/>
      <c r="I93" s="170">
        <f>ROUND(F93*(G93+H93),2)</f>
        <v>0</v>
      </c>
      <c r="J93" s="168">
        <f>ROUND(F93*(N93),2)</f>
        <v>0.21</v>
      </c>
      <c r="K93" s="1">
        <f>ROUND(F93*(O93),2)</f>
        <v>0</v>
      </c>
      <c r="L93" s="1">
        <f>ROUND(F93*(G93),2)</f>
        <v>0</v>
      </c>
      <c r="M93" s="1"/>
      <c r="N93" s="1">
        <v>24.98</v>
      </c>
      <c r="O93" s="1"/>
      <c r="P93" s="167"/>
      <c r="Q93" s="173"/>
      <c r="R93" s="173"/>
      <c r="S93" s="167"/>
      <c r="Z93">
        <v>0</v>
      </c>
    </row>
    <row r="94" spans="1:26" ht="24.95" customHeight="1" x14ac:dyDescent="0.25">
      <c r="A94" s="171">
        <v>60</v>
      </c>
      <c r="B94" s="168" t="s">
        <v>238</v>
      </c>
      <c r="C94" s="172" t="s">
        <v>239</v>
      </c>
      <c r="D94" s="168" t="s">
        <v>240</v>
      </c>
      <c r="E94" s="168" t="s">
        <v>206</v>
      </c>
      <c r="F94" s="169">
        <v>8.16</v>
      </c>
      <c r="G94" s="170"/>
      <c r="H94" s="170"/>
      <c r="I94" s="170">
        <f>ROUND(F94*(G94+H94),2)</f>
        <v>0</v>
      </c>
      <c r="J94" s="168">
        <f>ROUND(F94*(N94),2)</f>
        <v>7.34</v>
      </c>
      <c r="K94" s="1">
        <f>ROUND(F94*(O94),2)</f>
        <v>0</v>
      </c>
      <c r="L94" s="1"/>
      <c r="M94" s="1">
        <f>ROUND(F94*(G94),2)</f>
        <v>0</v>
      </c>
      <c r="N94" s="1">
        <v>0.9</v>
      </c>
      <c r="O94" s="1"/>
      <c r="P94" s="167">
        <f>ROUND(F94*(R94),3)</f>
        <v>1E-3</v>
      </c>
      <c r="Q94" s="173"/>
      <c r="R94" s="173">
        <v>6.9999999999999994E-5</v>
      </c>
      <c r="S94" s="167"/>
      <c r="Z94">
        <v>0</v>
      </c>
    </row>
    <row r="95" spans="1:26" ht="24.95" customHeight="1" x14ac:dyDescent="0.25">
      <c r="A95" s="171">
        <v>61</v>
      </c>
      <c r="B95" s="168" t="s">
        <v>238</v>
      </c>
      <c r="C95" s="172" t="s">
        <v>241</v>
      </c>
      <c r="D95" s="168" t="s">
        <v>242</v>
      </c>
      <c r="E95" s="168" t="s">
        <v>206</v>
      </c>
      <c r="F95" s="169">
        <v>8.16</v>
      </c>
      <c r="G95" s="170"/>
      <c r="H95" s="170"/>
      <c r="I95" s="170">
        <f>ROUND(F95*(G95+H95),2)</f>
        <v>0</v>
      </c>
      <c r="J95" s="168">
        <f>ROUND(F95*(N95),2)</f>
        <v>14.69</v>
      </c>
      <c r="K95" s="1">
        <f>ROUND(F95*(O95),2)</f>
        <v>0</v>
      </c>
      <c r="L95" s="1"/>
      <c r="M95" s="1">
        <f>ROUND(F95*(G95),2)</f>
        <v>0</v>
      </c>
      <c r="N95" s="1">
        <v>1.8</v>
      </c>
      <c r="O95" s="1"/>
      <c r="P95" s="167">
        <f>ROUND(F95*(R95),3)</f>
        <v>1E-3</v>
      </c>
      <c r="Q95" s="173"/>
      <c r="R95" s="173">
        <v>1.3999999999999999E-4</v>
      </c>
      <c r="S95" s="167"/>
      <c r="Z95">
        <v>0</v>
      </c>
    </row>
    <row r="96" spans="1:26" x14ac:dyDescent="0.25">
      <c r="A96" s="156"/>
      <c r="B96" s="156"/>
      <c r="C96" s="156"/>
      <c r="D96" s="156" t="s">
        <v>74</v>
      </c>
      <c r="E96" s="156"/>
      <c r="F96" s="167"/>
      <c r="G96" s="159"/>
      <c r="H96" s="159">
        <f>ROUND((SUM(M90:M95))/1,2)</f>
        <v>0</v>
      </c>
      <c r="I96" s="159">
        <f>ROUND((SUM(I90:I95))/1,2)</f>
        <v>0</v>
      </c>
      <c r="J96" s="156"/>
      <c r="K96" s="156"/>
      <c r="L96" s="156">
        <f>ROUND((SUM(L90:L95))/1,2)</f>
        <v>0</v>
      </c>
      <c r="M96" s="156">
        <f>ROUND((SUM(M90:M95))/1,2)</f>
        <v>0</v>
      </c>
      <c r="N96" s="156"/>
      <c r="O96" s="156"/>
      <c r="P96" s="174">
        <f>ROUND((SUM(P90:P95))/1,2)</f>
        <v>0.01</v>
      </c>
      <c r="Q96" s="153"/>
      <c r="R96" s="153"/>
      <c r="S96" s="174">
        <f>ROUND((SUM(S90:S95))/1,2)</f>
        <v>0</v>
      </c>
      <c r="T96" s="153"/>
      <c r="U96" s="153"/>
      <c r="V96" s="153"/>
      <c r="W96" s="153"/>
      <c r="X96" s="153"/>
      <c r="Y96" s="153"/>
      <c r="Z96" s="153"/>
    </row>
    <row r="97" spans="1:26" x14ac:dyDescent="0.25">
      <c r="A97" s="1"/>
      <c r="B97" s="1"/>
      <c r="C97" s="1"/>
      <c r="D97" s="1"/>
      <c r="E97" s="1"/>
      <c r="F97" s="163"/>
      <c r="G97" s="149"/>
      <c r="H97" s="149"/>
      <c r="I97" s="149"/>
      <c r="J97" s="1"/>
      <c r="K97" s="1"/>
      <c r="L97" s="1"/>
      <c r="M97" s="1"/>
      <c r="N97" s="1"/>
      <c r="O97" s="1"/>
      <c r="P97" s="1"/>
      <c r="S97" s="1"/>
    </row>
    <row r="98" spans="1:26" x14ac:dyDescent="0.25">
      <c r="A98" s="156"/>
      <c r="B98" s="156"/>
      <c r="C98" s="156"/>
      <c r="D98" s="156" t="s">
        <v>75</v>
      </c>
      <c r="E98" s="156"/>
      <c r="F98" s="167"/>
      <c r="G98" s="157"/>
      <c r="H98" s="157"/>
      <c r="I98" s="157"/>
      <c r="J98" s="156"/>
      <c r="K98" s="156"/>
      <c r="L98" s="156"/>
      <c r="M98" s="156"/>
      <c r="N98" s="156"/>
      <c r="O98" s="156"/>
      <c r="P98" s="156"/>
      <c r="Q98" s="153"/>
      <c r="R98" s="153"/>
      <c r="S98" s="156"/>
      <c r="T98" s="153"/>
      <c r="U98" s="153"/>
      <c r="V98" s="153"/>
      <c r="W98" s="153"/>
      <c r="X98" s="153"/>
      <c r="Y98" s="153"/>
      <c r="Z98" s="153"/>
    </row>
    <row r="99" spans="1:26" ht="24.95" customHeight="1" x14ac:dyDescent="0.25">
      <c r="A99" s="171">
        <v>62</v>
      </c>
      <c r="B99" s="168" t="s">
        <v>243</v>
      </c>
      <c r="C99" s="172" t="s">
        <v>244</v>
      </c>
      <c r="D99" s="168" t="s">
        <v>245</v>
      </c>
      <c r="E99" s="168" t="s">
        <v>206</v>
      </c>
      <c r="F99" s="169">
        <v>1</v>
      </c>
      <c r="G99" s="170"/>
      <c r="H99" s="170"/>
      <c r="I99" s="170">
        <f t="shared" ref="I99:I110" si="16">ROUND(F99*(G99+H99),2)</f>
        <v>0</v>
      </c>
      <c r="J99" s="168">
        <f t="shared" ref="J99:J110" si="17">ROUND(F99*(N99),2)</f>
        <v>12.84</v>
      </c>
      <c r="K99" s="1">
        <f t="shared" ref="K99:K110" si="18">ROUND(F99*(O99),2)</f>
        <v>0</v>
      </c>
      <c r="L99" s="1">
        <f t="shared" ref="L99:L110" si="19">ROUND(F99*(G99),2)</f>
        <v>0</v>
      </c>
      <c r="M99" s="1"/>
      <c r="N99" s="1">
        <v>12.84</v>
      </c>
      <c r="O99" s="1"/>
      <c r="P99" s="167">
        <f>ROUND(F99*(R99),3)</f>
        <v>2.1000000000000001E-2</v>
      </c>
      <c r="Q99" s="173"/>
      <c r="R99" s="173">
        <v>2.129E-2</v>
      </c>
      <c r="S99" s="167"/>
      <c r="Z99">
        <v>0</v>
      </c>
    </row>
    <row r="100" spans="1:26" ht="24.95" customHeight="1" x14ac:dyDescent="0.25">
      <c r="A100" s="171">
        <v>63</v>
      </c>
      <c r="B100" s="168" t="s">
        <v>243</v>
      </c>
      <c r="C100" s="172" t="s">
        <v>246</v>
      </c>
      <c r="D100" s="168" t="s">
        <v>247</v>
      </c>
      <c r="E100" s="168" t="s">
        <v>206</v>
      </c>
      <c r="F100" s="169">
        <v>8</v>
      </c>
      <c r="G100" s="170"/>
      <c r="H100" s="170"/>
      <c r="I100" s="170">
        <f t="shared" si="16"/>
        <v>0</v>
      </c>
      <c r="J100" s="168">
        <f t="shared" si="17"/>
        <v>147.36000000000001</v>
      </c>
      <c r="K100" s="1">
        <f t="shared" si="18"/>
        <v>0</v>
      </c>
      <c r="L100" s="1">
        <f t="shared" si="19"/>
        <v>0</v>
      </c>
      <c r="M100" s="1"/>
      <c r="N100" s="1">
        <v>18.420000000000002</v>
      </c>
      <c r="O100" s="1"/>
      <c r="P100" s="167">
        <f>ROUND(F100*(R100),3)</f>
        <v>0.114</v>
      </c>
      <c r="Q100" s="173"/>
      <c r="R100" s="173">
        <v>1.4200000000000001E-2</v>
      </c>
      <c r="S100" s="167"/>
      <c r="Z100">
        <v>0</v>
      </c>
    </row>
    <row r="101" spans="1:26" ht="24.95" customHeight="1" x14ac:dyDescent="0.25">
      <c r="A101" s="171">
        <v>64</v>
      </c>
      <c r="B101" s="168" t="s">
        <v>243</v>
      </c>
      <c r="C101" s="172" t="s">
        <v>248</v>
      </c>
      <c r="D101" s="168" t="s">
        <v>249</v>
      </c>
      <c r="E101" s="168" t="s">
        <v>206</v>
      </c>
      <c r="F101" s="169">
        <v>1.5</v>
      </c>
      <c r="G101" s="170"/>
      <c r="H101" s="170"/>
      <c r="I101" s="170">
        <f t="shared" si="16"/>
        <v>0</v>
      </c>
      <c r="J101" s="168">
        <f t="shared" si="17"/>
        <v>9.86</v>
      </c>
      <c r="K101" s="1">
        <f t="shared" si="18"/>
        <v>0</v>
      </c>
      <c r="L101" s="1">
        <f t="shared" si="19"/>
        <v>0</v>
      </c>
      <c r="M101" s="1"/>
      <c r="N101" s="1">
        <v>6.57</v>
      </c>
      <c r="O101" s="1"/>
      <c r="P101" s="167">
        <f>ROUND(F101*(R101),3)</f>
        <v>2E-3</v>
      </c>
      <c r="Q101" s="173"/>
      <c r="R101" s="173">
        <v>1.08E-3</v>
      </c>
      <c r="S101" s="167"/>
      <c r="Z101">
        <v>0</v>
      </c>
    </row>
    <row r="102" spans="1:26" ht="24.95" customHeight="1" x14ac:dyDescent="0.25">
      <c r="A102" s="171">
        <v>65</v>
      </c>
      <c r="B102" s="168" t="s">
        <v>243</v>
      </c>
      <c r="C102" s="172" t="s">
        <v>250</v>
      </c>
      <c r="D102" s="168" t="s">
        <v>251</v>
      </c>
      <c r="E102" s="168" t="s">
        <v>206</v>
      </c>
      <c r="F102" s="169">
        <v>2</v>
      </c>
      <c r="G102" s="170"/>
      <c r="H102" s="170"/>
      <c r="I102" s="170">
        <f t="shared" si="16"/>
        <v>0</v>
      </c>
      <c r="J102" s="168">
        <f t="shared" si="17"/>
        <v>15.16</v>
      </c>
      <c r="K102" s="1">
        <f t="shared" si="18"/>
        <v>0</v>
      </c>
      <c r="L102" s="1">
        <f t="shared" si="19"/>
        <v>0</v>
      </c>
      <c r="M102" s="1"/>
      <c r="N102" s="1">
        <v>7.58</v>
      </c>
      <c r="O102" s="1"/>
      <c r="P102" s="167">
        <f>ROUND(F102*(R102),3)</f>
        <v>3.0000000000000001E-3</v>
      </c>
      <c r="Q102" s="173"/>
      <c r="R102" s="173">
        <v>1.3799999999999999E-3</v>
      </c>
      <c r="S102" s="167"/>
      <c r="Z102">
        <v>0</v>
      </c>
    </row>
    <row r="103" spans="1:26" ht="24.95" customHeight="1" x14ac:dyDescent="0.25">
      <c r="A103" s="171">
        <v>66</v>
      </c>
      <c r="B103" s="168" t="s">
        <v>243</v>
      </c>
      <c r="C103" s="172" t="s">
        <v>252</v>
      </c>
      <c r="D103" s="168" t="s">
        <v>253</v>
      </c>
      <c r="E103" s="168" t="s">
        <v>127</v>
      </c>
      <c r="F103" s="169">
        <v>1</v>
      </c>
      <c r="G103" s="170"/>
      <c r="H103" s="170"/>
      <c r="I103" s="170">
        <f t="shared" si="16"/>
        <v>0</v>
      </c>
      <c r="J103" s="168">
        <f t="shared" si="17"/>
        <v>2.15</v>
      </c>
      <c r="K103" s="1">
        <f t="shared" si="18"/>
        <v>0</v>
      </c>
      <c r="L103" s="1">
        <f t="shared" si="19"/>
        <v>0</v>
      </c>
      <c r="M103" s="1"/>
      <c r="N103" s="1">
        <v>2.15</v>
      </c>
      <c r="O103" s="1"/>
      <c r="P103" s="167"/>
      <c r="Q103" s="173"/>
      <c r="R103" s="173"/>
      <c r="S103" s="167"/>
      <c r="Z103">
        <v>0</v>
      </c>
    </row>
    <row r="104" spans="1:26" ht="24.95" customHeight="1" x14ac:dyDescent="0.25">
      <c r="A104" s="171">
        <v>67</v>
      </c>
      <c r="B104" s="168" t="s">
        <v>243</v>
      </c>
      <c r="C104" s="172" t="s">
        <v>254</v>
      </c>
      <c r="D104" s="168" t="s">
        <v>255</v>
      </c>
      <c r="E104" s="168" t="s">
        <v>127</v>
      </c>
      <c r="F104" s="169">
        <v>2</v>
      </c>
      <c r="G104" s="170"/>
      <c r="H104" s="170"/>
      <c r="I104" s="170">
        <f t="shared" si="16"/>
        <v>0</v>
      </c>
      <c r="J104" s="168">
        <f t="shared" si="17"/>
        <v>5.12</v>
      </c>
      <c r="K104" s="1">
        <f t="shared" si="18"/>
        <v>0</v>
      </c>
      <c r="L104" s="1">
        <f t="shared" si="19"/>
        <v>0</v>
      </c>
      <c r="M104" s="1"/>
      <c r="N104" s="1">
        <v>2.56</v>
      </c>
      <c r="O104" s="1"/>
      <c r="P104" s="167"/>
      <c r="Q104" s="173"/>
      <c r="R104" s="173"/>
      <c r="S104" s="167"/>
      <c r="Z104">
        <v>0</v>
      </c>
    </row>
    <row r="105" spans="1:26" ht="24.95" customHeight="1" x14ac:dyDescent="0.25">
      <c r="A105" s="171">
        <v>68</v>
      </c>
      <c r="B105" s="168" t="s">
        <v>243</v>
      </c>
      <c r="C105" s="172" t="s">
        <v>256</v>
      </c>
      <c r="D105" s="168" t="s">
        <v>257</v>
      </c>
      <c r="E105" s="168" t="s">
        <v>127</v>
      </c>
      <c r="F105" s="169">
        <v>2</v>
      </c>
      <c r="G105" s="170"/>
      <c r="H105" s="170"/>
      <c r="I105" s="170">
        <f t="shared" si="16"/>
        <v>0</v>
      </c>
      <c r="J105" s="168">
        <f t="shared" si="17"/>
        <v>6.36</v>
      </c>
      <c r="K105" s="1">
        <f t="shared" si="18"/>
        <v>0</v>
      </c>
      <c r="L105" s="1">
        <f t="shared" si="19"/>
        <v>0</v>
      </c>
      <c r="M105" s="1"/>
      <c r="N105" s="1">
        <v>3.18</v>
      </c>
      <c r="O105" s="1"/>
      <c r="P105" s="167"/>
      <c r="Q105" s="173"/>
      <c r="R105" s="173"/>
      <c r="S105" s="167"/>
      <c r="Z105">
        <v>0</v>
      </c>
    </row>
    <row r="106" spans="1:26" ht="24.95" customHeight="1" x14ac:dyDescent="0.25">
      <c r="A106" s="171">
        <v>69</v>
      </c>
      <c r="B106" s="168" t="s">
        <v>243</v>
      </c>
      <c r="C106" s="172" t="s">
        <v>258</v>
      </c>
      <c r="D106" s="168" t="s">
        <v>259</v>
      </c>
      <c r="E106" s="168" t="s">
        <v>127</v>
      </c>
      <c r="F106" s="169">
        <v>1</v>
      </c>
      <c r="G106" s="170"/>
      <c r="H106" s="170"/>
      <c r="I106" s="170">
        <f t="shared" si="16"/>
        <v>0</v>
      </c>
      <c r="J106" s="168">
        <f t="shared" si="17"/>
        <v>33.58</v>
      </c>
      <c r="K106" s="1">
        <f t="shared" si="18"/>
        <v>0</v>
      </c>
      <c r="L106" s="1">
        <f t="shared" si="19"/>
        <v>0</v>
      </c>
      <c r="M106" s="1"/>
      <c r="N106" s="1">
        <v>33.58</v>
      </c>
      <c r="O106" s="1"/>
      <c r="P106" s="167">
        <f>ROUND(F106*(R106),3)</f>
        <v>2.1000000000000001E-2</v>
      </c>
      <c r="Q106" s="173"/>
      <c r="R106" s="173">
        <v>2.0570000000000001E-2</v>
      </c>
      <c r="S106" s="167"/>
      <c r="Z106">
        <v>0</v>
      </c>
    </row>
    <row r="107" spans="1:26" ht="24.95" customHeight="1" x14ac:dyDescent="0.25">
      <c r="A107" s="171">
        <v>70</v>
      </c>
      <c r="B107" s="168" t="s">
        <v>243</v>
      </c>
      <c r="C107" s="172" t="s">
        <v>260</v>
      </c>
      <c r="D107" s="168" t="s">
        <v>261</v>
      </c>
      <c r="E107" s="168" t="s">
        <v>206</v>
      </c>
      <c r="F107" s="169">
        <v>12.5</v>
      </c>
      <c r="G107" s="170"/>
      <c r="H107" s="170"/>
      <c r="I107" s="170">
        <f t="shared" si="16"/>
        <v>0</v>
      </c>
      <c r="J107" s="168">
        <f t="shared" si="17"/>
        <v>7.5</v>
      </c>
      <c r="K107" s="1">
        <f t="shared" si="18"/>
        <v>0</v>
      </c>
      <c r="L107" s="1">
        <f t="shared" si="19"/>
        <v>0</v>
      </c>
      <c r="M107" s="1"/>
      <c r="N107" s="1">
        <v>0.6</v>
      </c>
      <c r="O107" s="1"/>
      <c r="P107" s="167">
        <f>ROUND(F107*(R107),3)</f>
        <v>9.9000000000000005E-2</v>
      </c>
      <c r="Q107" s="173"/>
      <c r="R107" s="173">
        <v>7.9000000000000008E-3</v>
      </c>
      <c r="S107" s="167"/>
      <c r="Z107">
        <v>0</v>
      </c>
    </row>
    <row r="108" spans="1:26" ht="24.95" customHeight="1" x14ac:dyDescent="0.25">
      <c r="A108" s="171">
        <v>71</v>
      </c>
      <c r="B108" s="168" t="s">
        <v>243</v>
      </c>
      <c r="C108" s="172" t="s">
        <v>262</v>
      </c>
      <c r="D108" s="168" t="s">
        <v>263</v>
      </c>
      <c r="E108" s="168" t="s">
        <v>206</v>
      </c>
      <c r="F108" s="169">
        <v>12.5</v>
      </c>
      <c r="G108" s="170"/>
      <c r="H108" s="170"/>
      <c r="I108" s="170">
        <f t="shared" si="16"/>
        <v>0</v>
      </c>
      <c r="J108" s="168">
        <f t="shared" si="17"/>
        <v>9</v>
      </c>
      <c r="K108" s="1">
        <f t="shared" si="18"/>
        <v>0</v>
      </c>
      <c r="L108" s="1">
        <f t="shared" si="19"/>
        <v>0</v>
      </c>
      <c r="M108" s="1"/>
      <c r="N108" s="1">
        <v>0.72</v>
      </c>
      <c r="O108" s="1"/>
      <c r="P108" s="167"/>
      <c r="Q108" s="173"/>
      <c r="R108" s="173"/>
      <c r="S108" s="167"/>
      <c r="Z108">
        <v>0</v>
      </c>
    </row>
    <row r="109" spans="1:26" ht="24.95" customHeight="1" x14ac:dyDescent="0.25">
      <c r="A109" s="171">
        <v>72</v>
      </c>
      <c r="B109" s="168" t="s">
        <v>243</v>
      </c>
      <c r="C109" s="172" t="s">
        <v>264</v>
      </c>
      <c r="D109" s="168" t="s">
        <v>265</v>
      </c>
      <c r="E109" s="168" t="s">
        <v>199</v>
      </c>
      <c r="F109" s="169">
        <v>0.25858999999999999</v>
      </c>
      <c r="G109" s="170"/>
      <c r="H109" s="170"/>
      <c r="I109" s="170">
        <f t="shared" si="16"/>
        <v>0</v>
      </c>
      <c r="J109" s="168">
        <f t="shared" si="17"/>
        <v>4.5599999999999996</v>
      </c>
      <c r="K109" s="1">
        <f t="shared" si="18"/>
        <v>0</v>
      </c>
      <c r="L109" s="1">
        <f t="shared" si="19"/>
        <v>0</v>
      </c>
      <c r="M109" s="1"/>
      <c r="N109" s="1">
        <v>17.63</v>
      </c>
      <c r="O109" s="1"/>
      <c r="P109" s="167"/>
      <c r="Q109" s="173"/>
      <c r="R109" s="173"/>
      <c r="S109" s="167"/>
      <c r="Z109">
        <v>0</v>
      </c>
    </row>
    <row r="110" spans="1:26" ht="24.95" customHeight="1" x14ac:dyDescent="0.25">
      <c r="A110" s="171">
        <v>73</v>
      </c>
      <c r="B110" s="168" t="s">
        <v>223</v>
      </c>
      <c r="C110" s="172" t="s">
        <v>266</v>
      </c>
      <c r="D110" s="168" t="s">
        <v>267</v>
      </c>
      <c r="E110" s="168" t="s">
        <v>268</v>
      </c>
      <c r="F110" s="169">
        <v>1</v>
      </c>
      <c r="G110" s="170"/>
      <c r="H110" s="170"/>
      <c r="I110" s="170">
        <f t="shared" si="16"/>
        <v>0</v>
      </c>
      <c r="J110" s="168">
        <f t="shared" si="17"/>
        <v>90</v>
      </c>
      <c r="K110" s="1">
        <f t="shared" si="18"/>
        <v>0</v>
      </c>
      <c r="L110" s="1">
        <f t="shared" si="19"/>
        <v>0</v>
      </c>
      <c r="M110" s="1"/>
      <c r="N110" s="1">
        <v>90</v>
      </c>
      <c r="O110" s="1"/>
      <c r="P110" s="167"/>
      <c r="Q110" s="173"/>
      <c r="R110" s="173"/>
      <c r="S110" s="167"/>
      <c r="Z110">
        <v>0</v>
      </c>
    </row>
    <row r="111" spans="1:26" x14ac:dyDescent="0.25">
      <c r="A111" s="156"/>
      <c r="B111" s="156"/>
      <c r="C111" s="156"/>
      <c r="D111" s="156" t="s">
        <v>75</v>
      </c>
      <c r="E111" s="156"/>
      <c r="F111" s="167"/>
      <c r="G111" s="159"/>
      <c r="H111" s="159">
        <f>ROUND((SUM(M98:M110))/1,2)</f>
        <v>0</v>
      </c>
      <c r="I111" s="159">
        <f>ROUND((SUM(I98:I110))/1,2)</f>
        <v>0</v>
      </c>
      <c r="J111" s="156"/>
      <c r="K111" s="156"/>
      <c r="L111" s="156">
        <f>ROUND((SUM(L98:L110))/1,2)</f>
        <v>0</v>
      </c>
      <c r="M111" s="156">
        <f>ROUND((SUM(M98:M110))/1,2)</f>
        <v>0</v>
      </c>
      <c r="N111" s="156"/>
      <c r="O111" s="156"/>
      <c r="P111" s="174">
        <f>ROUND((SUM(P98:P110))/1,2)</f>
        <v>0.26</v>
      </c>
      <c r="Q111" s="153"/>
      <c r="R111" s="153"/>
      <c r="S111" s="174">
        <f>ROUND((SUM(S98:S110))/1,2)</f>
        <v>0</v>
      </c>
      <c r="T111" s="153"/>
      <c r="U111" s="153"/>
      <c r="V111" s="153"/>
      <c r="W111" s="153"/>
      <c r="X111" s="153"/>
      <c r="Y111" s="153"/>
      <c r="Z111" s="153"/>
    </row>
    <row r="112" spans="1:26" x14ac:dyDescent="0.25">
      <c r="A112" s="1"/>
      <c r="B112" s="1"/>
      <c r="C112" s="1"/>
      <c r="D112" s="1"/>
      <c r="E112" s="1"/>
      <c r="F112" s="163"/>
      <c r="G112" s="149"/>
      <c r="H112" s="149"/>
      <c r="I112" s="149"/>
      <c r="J112" s="1"/>
      <c r="K112" s="1"/>
      <c r="L112" s="1"/>
      <c r="M112" s="1"/>
      <c r="N112" s="1"/>
      <c r="O112" s="1"/>
      <c r="P112" s="1"/>
      <c r="S112" s="1"/>
    </row>
    <row r="113" spans="1:26" x14ac:dyDescent="0.25">
      <c r="A113" s="156"/>
      <c r="B113" s="156"/>
      <c r="C113" s="156"/>
      <c r="D113" s="156" t="s">
        <v>76</v>
      </c>
      <c r="E113" s="156"/>
      <c r="F113" s="167"/>
      <c r="G113" s="157"/>
      <c r="H113" s="157"/>
      <c r="I113" s="157"/>
      <c r="J113" s="156"/>
      <c r="K113" s="156"/>
      <c r="L113" s="156"/>
      <c r="M113" s="156"/>
      <c r="N113" s="156"/>
      <c r="O113" s="156"/>
      <c r="P113" s="156"/>
      <c r="Q113" s="153"/>
      <c r="R113" s="153"/>
      <c r="S113" s="156"/>
      <c r="T113" s="153"/>
      <c r="U113" s="153"/>
      <c r="V113" s="153"/>
      <c r="W113" s="153"/>
      <c r="X113" s="153"/>
      <c r="Y113" s="153"/>
      <c r="Z113" s="153"/>
    </row>
    <row r="114" spans="1:26" ht="24.95" customHeight="1" x14ac:dyDescent="0.25">
      <c r="A114" s="171">
        <v>74</v>
      </c>
      <c r="B114" s="168" t="s">
        <v>269</v>
      </c>
      <c r="C114" s="172" t="s">
        <v>270</v>
      </c>
      <c r="D114" s="168" t="s">
        <v>271</v>
      </c>
      <c r="E114" s="168" t="s">
        <v>206</v>
      </c>
      <c r="F114" s="169">
        <v>8</v>
      </c>
      <c r="G114" s="170"/>
      <c r="H114" s="170"/>
      <c r="I114" s="170">
        <f t="shared" ref="I114:I124" si="20">ROUND(F114*(G114+H114),2)</f>
        <v>0</v>
      </c>
      <c r="J114" s="168">
        <f t="shared" ref="J114:J124" si="21">ROUND(F114*(N114),2)</f>
        <v>78</v>
      </c>
      <c r="K114" s="1">
        <f t="shared" ref="K114:K124" si="22">ROUND(F114*(O114),2)</f>
        <v>0</v>
      </c>
      <c r="L114" s="1">
        <f t="shared" ref="L114:L122" si="23">ROUND(F114*(G114),2)</f>
        <v>0</v>
      </c>
      <c r="M114" s="1"/>
      <c r="N114" s="1">
        <v>9.75</v>
      </c>
      <c r="O114" s="1"/>
      <c r="P114" s="167">
        <f t="shared" ref="P114:P119" si="24">ROUND(F114*(R114),3)</f>
        <v>3.0000000000000001E-3</v>
      </c>
      <c r="Q114" s="173"/>
      <c r="R114" s="173">
        <v>4.2999999999999999E-4</v>
      </c>
      <c r="S114" s="167"/>
      <c r="Z114">
        <v>0</v>
      </c>
    </row>
    <row r="115" spans="1:26" ht="24.95" customHeight="1" x14ac:dyDescent="0.25">
      <c r="A115" s="171">
        <v>75</v>
      </c>
      <c r="B115" s="168" t="s">
        <v>269</v>
      </c>
      <c r="C115" s="172" t="s">
        <v>272</v>
      </c>
      <c r="D115" s="168" t="s">
        <v>273</v>
      </c>
      <c r="E115" s="168" t="s">
        <v>206</v>
      </c>
      <c r="F115" s="169">
        <v>8</v>
      </c>
      <c r="G115" s="170"/>
      <c r="H115" s="170"/>
      <c r="I115" s="170">
        <f t="shared" si="20"/>
        <v>0</v>
      </c>
      <c r="J115" s="168">
        <f t="shared" si="21"/>
        <v>80</v>
      </c>
      <c r="K115" s="1">
        <f t="shared" si="22"/>
        <v>0</v>
      </c>
      <c r="L115" s="1">
        <f t="shared" si="23"/>
        <v>0</v>
      </c>
      <c r="M115" s="1"/>
      <c r="N115" s="1">
        <v>10</v>
      </c>
      <c r="O115" s="1"/>
      <c r="P115" s="167">
        <f t="shared" si="24"/>
        <v>4.0000000000000001E-3</v>
      </c>
      <c r="Q115" s="173"/>
      <c r="R115" s="173">
        <v>5.3657200000000003E-4</v>
      </c>
      <c r="S115" s="167"/>
      <c r="Z115">
        <v>0</v>
      </c>
    </row>
    <row r="116" spans="1:26" ht="24.95" customHeight="1" x14ac:dyDescent="0.25">
      <c r="A116" s="171">
        <v>76</v>
      </c>
      <c r="B116" s="168" t="s">
        <v>269</v>
      </c>
      <c r="C116" s="172" t="s">
        <v>274</v>
      </c>
      <c r="D116" s="168" t="s">
        <v>275</v>
      </c>
      <c r="E116" s="168" t="s">
        <v>127</v>
      </c>
      <c r="F116" s="169">
        <v>2</v>
      </c>
      <c r="G116" s="170"/>
      <c r="H116" s="170"/>
      <c r="I116" s="170">
        <f t="shared" si="20"/>
        <v>0</v>
      </c>
      <c r="J116" s="168">
        <f t="shared" si="21"/>
        <v>7.88</v>
      </c>
      <c r="K116" s="1">
        <f t="shared" si="22"/>
        <v>0</v>
      </c>
      <c r="L116" s="1">
        <f t="shared" si="23"/>
        <v>0</v>
      </c>
      <c r="M116" s="1"/>
      <c r="N116" s="1">
        <v>3.94</v>
      </c>
      <c r="O116" s="1"/>
      <c r="P116" s="167">
        <f t="shared" si="24"/>
        <v>1E-3</v>
      </c>
      <c r="Q116" s="173"/>
      <c r="R116" s="173">
        <v>6.7000000000000002E-4</v>
      </c>
      <c r="S116" s="167"/>
      <c r="Z116">
        <v>0</v>
      </c>
    </row>
    <row r="117" spans="1:26" ht="24.95" customHeight="1" x14ac:dyDescent="0.25">
      <c r="A117" s="171">
        <v>77</v>
      </c>
      <c r="B117" s="168" t="s">
        <v>269</v>
      </c>
      <c r="C117" s="172" t="s">
        <v>276</v>
      </c>
      <c r="D117" s="168" t="s">
        <v>277</v>
      </c>
      <c r="E117" s="168" t="s">
        <v>278</v>
      </c>
      <c r="F117" s="169">
        <v>2</v>
      </c>
      <c r="G117" s="170"/>
      <c r="H117" s="170"/>
      <c r="I117" s="170">
        <f t="shared" si="20"/>
        <v>0</v>
      </c>
      <c r="J117" s="168">
        <f t="shared" si="21"/>
        <v>15.74</v>
      </c>
      <c r="K117" s="1">
        <f t="shared" si="22"/>
        <v>0</v>
      </c>
      <c r="L117" s="1">
        <f t="shared" si="23"/>
        <v>0</v>
      </c>
      <c r="M117" s="1"/>
      <c r="N117" s="1">
        <v>7.87</v>
      </c>
      <c r="O117" s="1"/>
      <c r="P117" s="167">
        <f t="shared" si="24"/>
        <v>3.0000000000000001E-3</v>
      </c>
      <c r="Q117" s="173"/>
      <c r="R117" s="173">
        <v>1.56E-3</v>
      </c>
      <c r="S117" s="167"/>
      <c r="Z117">
        <v>0</v>
      </c>
    </row>
    <row r="118" spans="1:26" ht="24.95" customHeight="1" x14ac:dyDescent="0.25">
      <c r="A118" s="171">
        <v>78</v>
      </c>
      <c r="B118" s="168" t="s">
        <v>269</v>
      </c>
      <c r="C118" s="172" t="s">
        <v>279</v>
      </c>
      <c r="D118" s="168" t="s">
        <v>280</v>
      </c>
      <c r="E118" s="168" t="s">
        <v>206</v>
      </c>
      <c r="F118" s="169">
        <v>16</v>
      </c>
      <c r="G118" s="170"/>
      <c r="H118" s="170"/>
      <c r="I118" s="170">
        <f t="shared" si="20"/>
        <v>0</v>
      </c>
      <c r="J118" s="168">
        <f t="shared" si="21"/>
        <v>18.559999999999999</v>
      </c>
      <c r="K118" s="1">
        <f t="shared" si="22"/>
        <v>0</v>
      </c>
      <c r="L118" s="1">
        <f t="shared" si="23"/>
        <v>0</v>
      </c>
      <c r="M118" s="1"/>
      <c r="N118" s="1">
        <v>1.1599999999999999</v>
      </c>
      <c r="O118" s="1"/>
      <c r="P118" s="167">
        <f t="shared" si="24"/>
        <v>3.0000000000000001E-3</v>
      </c>
      <c r="Q118" s="173"/>
      <c r="R118" s="173">
        <v>1.8000000000000001E-4</v>
      </c>
      <c r="S118" s="167"/>
      <c r="Z118">
        <v>0</v>
      </c>
    </row>
    <row r="119" spans="1:26" ht="24.95" customHeight="1" x14ac:dyDescent="0.25">
      <c r="A119" s="171">
        <v>79</v>
      </c>
      <c r="B119" s="168" t="s">
        <v>269</v>
      </c>
      <c r="C119" s="172" t="s">
        <v>281</v>
      </c>
      <c r="D119" s="168" t="s">
        <v>282</v>
      </c>
      <c r="E119" s="168" t="s">
        <v>206</v>
      </c>
      <c r="F119" s="169">
        <v>16</v>
      </c>
      <c r="G119" s="170"/>
      <c r="H119" s="170"/>
      <c r="I119" s="170">
        <f t="shared" si="20"/>
        <v>0</v>
      </c>
      <c r="J119" s="168">
        <f t="shared" si="21"/>
        <v>12.8</v>
      </c>
      <c r="K119" s="1">
        <f t="shared" si="22"/>
        <v>0</v>
      </c>
      <c r="L119" s="1">
        <f t="shared" si="23"/>
        <v>0</v>
      </c>
      <c r="M119" s="1"/>
      <c r="N119" s="1">
        <v>0.8</v>
      </c>
      <c r="O119" s="1"/>
      <c r="P119" s="167">
        <f t="shared" si="24"/>
        <v>0</v>
      </c>
      <c r="Q119" s="173"/>
      <c r="R119" s="173">
        <v>1.0000000000000001E-5</v>
      </c>
      <c r="S119" s="167"/>
      <c r="Z119">
        <v>0</v>
      </c>
    </row>
    <row r="120" spans="1:26" ht="24.95" customHeight="1" x14ac:dyDescent="0.25">
      <c r="A120" s="171">
        <v>80</v>
      </c>
      <c r="B120" s="168" t="s">
        <v>269</v>
      </c>
      <c r="C120" s="172" t="s">
        <v>283</v>
      </c>
      <c r="D120" s="168" t="s">
        <v>284</v>
      </c>
      <c r="E120" s="168" t="s">
        <v>199</v>
      </c>
      <c r="F120" s="169">
        <v>1.5232575999999999E-2</v>
      </c>
      <c r="G120" s="170"/>
      <c r="H120" s="170"/>
      <c r="I120" s="170">
        <f t="shared" si="20"/>
        <v>0</v>
      </c>
      <c r="J120" s="168">
        <f t="shared" si="21"/>
        <v>0.25</v>
      </c>
      <c r="K120" s="1">
        <f t="shared" si="22"/>
        <v>0</v>
      </c>
      <c r="L120" s="1">
        <f t="shared" si="23"/>
        <v>0</v>
      </c>
      <c r="M120" s="1"/>
      <c r="N120" s="1">
        <v>16.12</v>
      </c>
      <c r="O120" s="1"/>
      <c r="P120" s="167"/>
      <c r="Q120" s="173"/>
      <c r="R120" s="173"/>
      <c r="S120" s="167"/>
      <c r="Z120">
        <v>0</v>
      </c>
    </row>
    <row r="121" spans="1:26" ht="24.95" customHeight="1" x14ac:dyDescent="0.25">
      <c r="A121" s="171">
        <v>81</v>
      </c>
      <c r="B121" s="168" t="s">
        <v>223</v>
      </c>
      <c r="C121" s="172" t="s">
        <v>285</v>
      </c>
      <c r="D121" s="168" t="s">
        <v>286</v>
      </c>
      <c r="E121" s="168" t="s">
        <v>127</v>
      </c>
      <c r="F121" s="169">
        <v>2</v>
      </c>
      <c r="G121" s="170"/>
      <c r="H121" s="170"/>
      <c r="I121" s="170">
        <f t="shared" si="20"/>
        <v>0</v>
      </c>
      <c r="J121" s="168">
        <f t="shared" si="21"/>
        <v>58.5</v>
      </c>
      <c r="K121" s="1">
        <f t="shared" si="22"/>
        <v>0</v>
      </c>
      <c r="L121" s="1">
        <f t="shared" si="23"/>
        <v>0</v>
      </c>
      <c r="M121" s="1"/>
      <c r="N121" s="1">
        <v>29.25</v>
      </c>
      <c r="O121" s="1"/>
      <c r="P121" s="167"/>
      <c r="Q121" s="173"/>
      <c r="R121" s="173"/>
      <c r="S121" s="167"/>
      <c r="Z121">
        <v>0</v>
      </c>
    </row>
    <row r="122" spans="1:26" ht="24.95" customHeight="1" x14ac:dyDescent="0.25">
      <c r="A122" s="171">
        <v>82</v>
      </c>
      <c r="B122" s="168" t="s">
        <v>223</v>
      </c>
      <c r="C122" s="172" t="s">
        <v>287</v>
      </c>
      <c r="D122" s="168" t="s">
        <v>288</v>
      </c>
      <c r="E122" s="168" t="s">
        <v>127</v>
      </c>
      <c r="F122" s="169">
        <v>2</v>
      </c>
      <c r="G122" s="170"/>
      <c r="H122" s="170"/>
      <c r="I122" s="170">
        <f t="shared" si="20"/>
        <v>0</v>
      </c>
      <c r="J122" s="168">
        <f t="shared" si="21"/>
        <v>18.36</v>
      </c>
      <c r="K122" s="1">
        <f t="shared" si="22"/>
        <v>0</v>
      </c>
      <c r="L122" s="1">
        <f t="shared" si="23"/>
        <v>0</v>
      </c>
      <c r="M122" s="1"/>
      <c r="N122" s="1">
        <v>9.18</v>
      </c>
      <c r="O122" s="1"/>
      <c r="P122" s="167"/>
      <c r="Q122" s="173"/>
      <c r="R122" s="173"/>
      <c r="S122" s="167"/>
      <c r="Z122">
        <v>0</v>
      </c>
    </row>
    <row r="123" spans="1:26" ht="24.95" customHeight="1" x14ac:dyDescent="0.25">
      <c r="A123" s="171">
        <v>83</v>
      </c>
      <c r="B123" s="168" t="s">
        <v>166</v>
      </c>
      <c r="C123" s="172" t="s">
        <v>289</v>
      </c>
      <c r="D123" s="168" t="s">
        <v>290</v>
      </c>
      <c r="E123" s="168" t="s">
        <v>127</v>
      </c>
      <c r="F123" s="169">
        <v>2</v>
      </c>
      <c r="G123" s="170"/>
      <c r="H123" s="170"/>
      <c r="I123" s="170">
        <f t="shared" si="20"/>
        <v>0</v>
      </c>
      <c r="J123" s="168">
        <f t="shared" si="21"/>
        <v>8.36</v>
      </c>
      <c r="K123" s="1">
        <f t="shared" si="22"/>
        <v>0</v>
      </c>
      <c r="L123" s="1"/>
      <c r="M123" s="1">
        <f>ROUND(F123*(G123),2)</f>
        <v>0</v>
      </c>
      <c r="N123" s="1">
        <v>4.18</v>
      </c>
      <c r="O123" s="1"/>
      <c r="P123" s="167"/>
      <c r="Q123" s="173"/>
      <c r="R123" s="173"/>
      <c r="S123" s="167"/>
      <c r="Z123">
        <v>0</v>
      </c>
    </row>
    <row r="124" spans="1:26" ht="24.95" customHeight="1" x14ac:dyDescent="0.25">
      <c r="A124" s="171">
        <v>84</v>
      </c>
      <c r="B124" s="168" t="s">
        <v>166</v>
      </c>
      <c r="C124" s="172" t="s">
        <v>291</v>
      </c>
      <c r="D124" s="168" t="s">
        <v>292</v>
      </c>
      <c r="E124" s="168" t="s">
        <v>278</v>
      </c>
      <c r="F124" s="169">
        <v>2</v>
      </c>
      <c r="G124" s="170"/>
      <c r="H124" s="170"/>
      <c r="I124" s="170">
        <f t="shared" si="20"/>
        <v>0</v>
      </c>
      <c r="J124" s="168">
        <f t="shared" si="21"/>
        <v>13.7</v>
      </c>
      <c r="K124" s="1">
        <f t="shared" si="22"/>
        <v>0</v>
      </c>
      <c r="L124" s="1"/>
      <c r="M124" s="1">
        <f>ROUND(F124*(G124),2)</f>
        <v>0</v>
      </c>
      <c r="N124" s="1">
        <v>6.85</v>
      </c>
      <c r="O124" s="1"/>
      <c r="P124" s="167"/>
      <c r="Q124" s="173"/>
      <c r="R124" s="173"/>
      <c r="S124" s="167"/>
      <c r="Z124">
        <v>0</v>
      </c>
    </row>
    <row r="125" spans="1:26" x14ac:dyDescent="0.25">
      <c r="A125" s="156"/>
      <c r="B125" s="156"/>
      <c r="C125" s="156"/>
      <c r="D125" s="156" t="s">
        <v>76</v>
      </c>
      <c r="E125" s="156"/>
      <c r="F125" s="167"/>
      <c r="G125" s="159"/>
      <c r="H125" s="159">
        <f>ROUND((SUM(M113:M124))/1,2)</f>
        <v>0</v>
      </c>
      <c r="I125" s="159">
        <f>ROUND((SUM(I113:I124))/1,2)</f>
        <v>0</v>
      </c>
      <c r="J125" s="156"/>
      <c r="K125" s="156"/>
      <c r="L125" s="156">
        <f>ROUND((SUM(L113:L124))/1,2)</f>
        <v>0</v>
      </c>
      <c r="M125" s="156">
        <f>ROUND((SUM(M113:M124))/1,2)</f>
        <v>0</v>
      </c>
      <c r="N125" s="156"/>
      <c r="O125" s="156"/>
      <c r="P125" s="174">
        <f>ROUND((SUM(P113:P124))/1,2)</f>
        <v>0.01</v>
      </c>
      <c r="Q125" s="153"/>
      <c r="R125" s="153"/>
      <c r="S125" s="174">
        <f>ROUND((SUM(S113:S124))/1,2)</f>
        <v>0</v>
      </c>
      <c r="T125" s="153"/>
      <c r="U125" s="153"/>
      <c r="V125" s="153"/>
      <c r="W125" s="153"/>
      <c r="X125" s="153"/>
      <c r="Y125" s="153"/>
      <c r="Z125" s="153"/>
    </row>
    <row r="126" spans="1:26" x14ac:dyDescent="0.25">
      <c r="A126" s="1"/>
      <c r="B126" s="1"/>
      <c r="C126" s="1"/>
      <c r="D126" s="1"/>
      <c r="E126" s="1"/>
      <c r="F126" s="163"/>
      <c r="G126" s="149"/>
      <c r="H126" s="149"/>
      <c r="I126" s="149"/>
      <c r="J126" s="1"/>
      <c r="K126" s="1"/>
      <c r="L126" s="1"/>
      <c r="M126" s="1"/>
      <c r="N126" s="1"/>
      <c r="O126" s="1"/>
      <c r="P126" s="1"/>
      <c r="S126" s="1"/>
    </row>
    <row r="127" spans="1:26" x14ac:dyDescent="0.25">
      <c r="A127" s="156"/>
      <c r="B127" s="156"/>
      <c r="C127" s="156"/>
      <c r="D127" s="156" t="s">
        <v>77</v>
      </c>
      <c r="E127" s="156"/>
      <c r="F127" s="167"/>
      <c r="G127" s="157"/>
      <c r="H127" s="157"/>
      <c r="I127" s="157"/>
      <c r="J127" s="156"/>
      <c r="K127" s="156"/>
      <c r="L127" s="156"/>
      <c r="M127" s="156"/>
      <c r="N127" s="156"/>
      <c r="O127" s="156"/>
      <c r="P127" s="156"/>
      <c r="Q127" s="153"/>
      <c r="R127" s="153"/>
      <c r="S127" s="156"/>
      <c r="T127" s="153"/>
      <c r="U127" s="153"/>
      <c r="V127" s="153"/>
      <c r="W127" s="153"/>
      <c r="X127" s="153"/>
      <c r="Y127" s="153"/>
      <c r="Z127" s="153"/>
    </row>
    <row r="128" spans="1:26" ht="24.95" customHeight="1" x14ac:dyDescent="0.25">
      <c r="A128" s="171">
        <v>85</v>
      </c>
      <c r="B128" s="168" t="s">
        <v>293</v>
      </c>
      <c r="C128" s="172" t="s">
        <v>294</v>
      </c>
      <c r="D128" s="168" t="s">
        <v>295</v>
      </c>
      <c r="E128" s="168" t="s">
        <v>296</v>
      </c>
      <c r="F128" s="169">
        <v>1</v>
      </c>
      <c r="G128" s="170"/>
      <c r="H128" s="170"/>
      <c r="I128" s="170">
        <f t="shared" ref="I128:I149" si="25">ROUND(F128*(G128+H128),2)</f>
        <v>0</v>
      </c>
      <c r="J128" s="168">
        <f t="shared" ref="J128:J149" si="26">ROUND(F128*(N128),2)</f>
        <v>23.6</v>
      </c>
      <c r="K128" s="1">
        <f t="shared" ref="K128:K149" si="27">ROUND(F128*(O128),2)</f>
        <v>0</v>
      </c>
      <c r="L128" s="1">
        <f t="shared" ref="L128:L142" si="28">ROUND(F128*(G128),2)</f>
        <v>0</v>
      </c>
      <c r="M128" s="1"/>
      <c r="N128" s="1">
        <v>23.6</v>
      </c>
      <c r="O128" s="1"/>
      <c r="P128" s="167">
        <f t="shared" ref="P128:P134" si="29">ROUND(F128*(R128),3)</f>
        <v>2E-3</v>
      </c>
      <c r="Q128" s="173"/>
      <c r="R128" s="173">
        <v>2.0400000000000001E-3</v>
      </c>
      <c r="S128" s="167"/>
      <c r="Z128">
        <v>0</v>
      </c>
    </row>
    <row r="129" spans="1:26" ht="24.95" customHeight="1" x14ac:dyDescent="0.25">
      <c r="A129" s="171">
        <v>86</v>
      </c>
      <c r="B129" s="168" t="s">
        <v>293</v>
      </c>
      <c r="C129" s="172" t="s">
        <v>297</v>
      </c>
      <c r="D129" s="168" t="s">
        <v>298</v>
      </c>
      <c r="E129" s="168" t="s">
        <v>296</v>
      </c>
      <c r="F129" s="169">
        <v>1</v>
      </c>
      <c r="G129" s="170"/>
      <c r="H129" s="170"/>
      <c r="I129" s="170">
        <f t="shared" si="25"/>
        <v>0</v>
      </c>
      <c r="J129" s="168">
        <f t="shared" si="26"/>
        <v>14.23</v>
      </c>
      <c r="K129" s="1">
        <f t="shared" si="27"/>
        <v>0</v>
      </c>
      <c r="L129" s="1">
        <f t="shared" si="28"/>
        <v>0</v>
      </c>
      <c r="M129" s="1"/>
      <c r="N129" s="1">
        <v>14.23</v>
      </c>
      <c r="O129" s="1"/>
      <c r="P129" s="167">
        <f t="shared" si="29"/>
        <v>4.0000000000000001E-3</v>
      </c>
      <c r="Q129" s="173"/>
      <c r="R129" s="173">
        <v>3.7399999999999998E-3</v>
      </c>
      <c r="S129" s="167"/>
      <c r="Z129">
        <v>0</v>
      </c>
    </row>
    <row r="130" spans="1:26" ht="24.95" customHeight="1" x14ac:dyDescent="0.25">
      <c r="A130" s="171">
        <v>87</v>
      </c>
      <c r="B130" s="168" t="s">
        <v>293</v>
      </c>
      <c r="C130" s="172" t="s">
        <v>299</v>
      </c>
      <c r="D130" s="168" t="s">
        <v>300</v>
      </c>
      <c r="E130" s="168" t="s">
        <v>296</v>
      </c>
      <c r="F130" s="169">
        <v>1</v>
      </c>
      <c r="G130" s="170"/>
      <c r="H130" s="170"/>
      <c r="I130" s="170">
        <f t="shared" si="25"/>
        <v>0</v>
      </c>
      <c r="J130" s="168">
        <f t="shared" si="26"/>
        <v>21.48</v>
      </c>
      <c r="K130" s="1">
        <f t="shared" si="27"/>
        <v>0</v>
      </c>
      <c r="L130" s="1">
        <f t="shared" si="28"/>
        <v>0</v>
      </c>
      <c r="M130" s="1"/>
      <c r="N130" s="1">
        <v>21.48</v>
      </c>
      <c r="O130" s="1"/>
      <c r="P130" s="167">
        <f t="shared" si="29"/>
        <v>1E-3</v>
      </c>
      <c r="Q130" s="173"/>
      <c r="R130" s="173">
        <v>1.39E-3</v>
      </c>
      <c r="S130" s="167"/>
      <c r="Z130">
        <v>0</v>
      </c>
    </row>
    <row r="131" spans="1:26" ht="24.95" customHeight="1" x14ac:dyDescent="0.25">
      <c r="A131" s="171">
        <v>88</v>
      </c>
      <c r="B131" s="168" t="s">
        <v>293</v>
      </c>
      <c r="C131" s="172" t="s">
        <v>301</v>
      </c>
      <c r="D131" s="168" t="s">
        <v>302</v>
      </c>
      <c r="E131" s="168" t="s">
        <v>296</v>
      </c>
      <c r="F131" s="169">
        <v>1</v>
      </c>
      <c r="G131" s="170"/>
      <c r="H131" s="170"/>
      <c r="I131" s="170">
        <f t="shared" si="25"/>
        <v>0</v>
      </c>
      <c r="J131" s="168">
        <f t="shared" si="26"/>
        <v>32.68</v>
      </c>
      <c r="K131" s="1">
        <f t="shared" si="27"/>
        <v>0</v>
      </c>
      <c r="L131" s="1">
        <f t="shared" si="28"/>
        <v>0</v>
      </c>
      <c r="M131" s="1"/>
      <c r="N131" s="1">
        <v>32.68</v>
      </c>
      <c r="O131" s="1"/>
      <c r="P131" s="167">
        <f t="shared" si="29"/>
        <v>0</v>
      </c>
      <c r="Q131" s="173"/>
      <c r="R131" s="173">
        <v>3.4000000000000002E-4</v>
      </c>
      <c r="S131" s="167"/>
      <c r="Z131">
        <v>0</v>
      </c>
    </row>
    <row r="132" spans="1:26" ht="24.95" customHeight="1" x14ac:dyDescent="0.25">
      <c r="A132" s="171">
        <v>89</v>
      </c>
      <c r="B132" s="168" t="s">
        <v>293</v>
      </c>
      <c r="C132" s="172" t="s">
        <v>303</v>
      </c>
      <c r="D132" s="168" t="s">
        <v>304</v>
      </c>
      <c r="E132" s="168" t="s">
        <v>296</v>
      </c>
      <c r="F132" s="169">
        <v>2</v>
      </c>
      <c r="G132" s="170"/>
      <c r="H132" s="170"/>
      <c r="I132" s="170">
        <f t="shared" si="25"/>
        <v>0</v>
      </c>
      <c r="J132" s="168">
        <f t="shared" si="26"/>
        <v>9.06</v>
      </c>
      <c r="K132" s="1">
        <f t="shared" si="27"/>
        <v>0</v>
      </c>
      <c r="L132" s="1">
        <f t="shared" si="28"/>
        <v>0</v>
      </c>
      <c r="M132" s="1"/>
      <c r="N132" s="1">
        <v>4.53</v>
      </c>
      <c r="O132" s="1"/>
      <c r="P132" s="167">
        <f t="shared" si="29"/>
        <v>1E-3</v>
      </c>
      <c r="Q132" s="173"/>
      <c r="R132" s="173">
        <v>2.7999999999999998E-4</v>
      </c>
      <c r="S132" s="167"/>
      <c r="Z132">
        <v>0</v>
      </c>
    </row>
    <row r="133" spans="1:26" ht="24.95" customHeight="1" x14ac:dyDescent="0.25">
      <c r="A133" s="171">
        <v>90</v>
      </c>
      <c r="B133" s="168" t="s">
        <v>293</v>
      </c>
      <c r="C133" s="172" t="s">
        <v>305</v>
      </c>
      <c r="D133" s="168" t="s">
        <v>306</v>
      </c>
      <c r="E133" s="168" t="s">
        <v>127</v>
      </c>
      <c r="F133" s="169">
        <v>1</v>
      </c>
      <c r="G133" s="170"/>
      <c r="H133" s="170"/>
      <c r="I133" s="170">
        <f t="shared" si="25"/>
        <v>0</v>
      </c>
      <c r="J133" s="168">
        <f t="shared" si="26"/>
        <v>6.35</v>
      </c>
      <c r="K133" s="1">
        <f t="shared" si="27"/>
        <v>0</v>
      </c>
      <c r="L133" s="1">
        <f t="shared" si="28"/>
        <v>0</v>
      </c>
      <c r="M133" s="1"/>
      <c r="N133" s="1">
        <v>6.35</v>
      </c>
      <c r="O133" s="1"/>
      <c r="P133" s="167">
        <f t="shared" si="29"/>
        <v>0</v>
      </c>
      <c r="Q133" s="173"/>
      <c r="R133" s="173">
        <v>1.2E-4</v>
      </c>
      <c r="S133" s="167"/>
      <c r="Z133">
        <v>0</v>
      </c>
    </row>
    <row r="134" spans="1:26" ht="24.95" customHeight="1" x14ac:dyDescent="0.25">
      <c r="A134" s="171">
        <v>91</v>
      </c>
      <c r="B134" s="168" t="s">
        <v>293</v>
      </c>
      <c r="C134" s="172" t="s">
        <v>307</v>
      </c>
      <c r="D134" s="168" t="s">
        <v>308</v>
      </c>
      <c r="E134" s="168" t="s">
        <v>127</v>
      </c>
      <c r="F134" s="169">
        <v>1</v>
      </c>
      <c r="G134" s="170"/>
      <c r="H134" s="170"/>
      <c r="I134" s="170">
        <f t="shared" si="25"/>
        <v>0</v>
      </c>
      <c r="J134" s="168">
        <f t="shared" si="26"/>
        <v>2.5</v>
      </c>
      <c r="K134" s="1">
        <f t="shared" si="27"/>
        <v>0</v>
      </c>
      <c r="L134" s="1">
        <f t="shared" si="28"/>
        <v>0</v>
      </c>
      <c r="M134" s="1"/>
      <c r="N134" s="1">
        <v>2.5</v>
      </c>
      <c r="O134" s="1"/>
      <c r="P134" s="167">
        <f t="shared" si="29"/>
        <v>0</v>
      </c>
      <c r="Q134" s="173"/>
      <c r="R134" s="173">
        <v>1.2999999999999999E-4</v>
      </c>
      <c r="S134" s="167"/>
      <c r="Z134">
        <v>0</v>
      </c>
    </row>
    <row r="135" spans="1:26" ht="24.95" customHeight="1" x14ac:dyDescent="0.25">
      <c r="A135" s="171">
        <v>92</v>
      </c>
      <c r="B135" s="168" t="s">
        <v>293</v>
      </c>
      <c r="C135" s="172" t="s">
        <v>309</v>
      </c>
      <c r="D135" s="168" t="s">
        <v>310</v>
      </c>
      <c r="E135" s="168" t="s">
        <v>199</v>
      </c>
      <c r="F135" s="169">
        <v>6.5809999999999994E-2</v>
      </c>
      <c r="G135" s="170"/>
      <c r="H135" s="170"/>
      <c r="I135" s="170">
        <f t="shared" si="25"/>
        <v>0</v>
      </c>
      <c r="J135" s="168">
        <f t="shared" si="26"/>
        <v>1.2</v>
      </c>
      <c r="K135" s="1">
        <f t="shared" si="27"/>
        <v>0</v>
      </c>
      <c r="L135" s="1">
        <f t="shared" si="28"/>
        <v>0</v>
      </c>
      <c r="M135" s="1"/>
      <c r="N135" s="1">
        <v>18.239999999999998</v>
      </c>
      <c r="O135" s="1"/>
      <c r="P135" s="167"/>
      <c r="Q135" s="173"/>
      <c r="R135" s="173"/>
      <c r="S135" s="167"/>
      <c r="Z135">
        <v>0</v>
      </c>
    </row>
    <row r="136" spans="1:26" ht="24.95" customHeight="1" x14ac:dyDescent="0.25">
      <c r="A136" s="171">
        <v>93</v>
      </c>
      <c r="B136" s="168" t="s">
        <v>311</v>
      </c>
      <c r="C136" s="172" t="s">
        <v>312</v>
      </c>
      <c r="D136" s="168" t="s">
        <v>313</v>
      </c>
      <c r="E136" s="168" t="s">
        <v>296</v>
      </c>
      <c r="F136" s="169">
        <v>1</v>
      </c>
      <c r="G136" s="170"/>
      <c r="H136" s="170"/>
      <c r="I136" s="170">
        <f t="shared" si="25"/>
        <v>0</v>
      </c>
      <c r="J136" s="168">
        <f t="shared" si="26"/>
        <v>4.58</v>
      </c>
      <c r="K136" s="1">
        <f t="shared" si="27"/>
        <v>0</v>
      </c>
      <c r="L136" s="1">
        <f t="shared" si="28"/>
        <v>0</v>
      </c>
      <c r="M136" s="1"/>
      <c r="N136" s="1">
        <v>4.58</v>
      </c>
      <c r="O136" s="1"/>
      <c r="P136" s="167"/>
      <c r="Q136" s="173"/>
      <c r="R136" s="173"/>
      <c r="S136" s="167">
        <f>ROUND(F136*(X136),3)</f>
        <v>3.4000000000000002E-2</v>
      </c>
      <c r="X136">
        <v>3.4200000000000001E-2</v>
      </c>
      <c r="Z136">
        <v>0</v>
      </c>
    </row>
    <row r="137" spans="1:26" ht="24.95" customHeight="1" x14ac:dyDescent="0.25">
      <c r="A137" s="171">
        <v>94</v>
      </c>
      <c r="B137" s="168" t="s">
        <v>311</v>
      </c>
      <c r="C137" s="172" t="s">
        <v>314</v>
      </c>
      <c r="D137" s="168" t="s">
        <v>315</v>
      </c>
      <c r="E137" s="168" t="s">
        <v>296</v>
      </c>
      <c r="F137" s="169">
        <v>1</v>
      </c>
      <c r="G137" s="170"/>
      <c r="H137" s="170"/>
      <c r="I137" s="170">
        <f t="shared" si="25"/>
        <v>0</v>
      </c>
      <c r="J137" s="168">
        <f t="shared" si="26"/>
        <v>3.56</v>
      </c>
      <c r="K137" s="1">
        <f t="shared" si="27"/>
        <v>0</v>
      </c>
      <c r="L137" s="1">
        <f t="shared" si="28"/>
        <v>0</v>
      </c>
      <c r="M137" s="1"/>
      <c r="N137" s="1">
        <v>3.56</v>
      </c>
      <c r="O137" s="1"/>
      <c r="P137" s="167"/>
      <c r="Q137" s="173"/>
      <c r="R137" s="173"/>
      <c r="S137" s="167">
        <f>ROUND(F137*(X137),3)</f>
        <v>1.9E-2</v>
      </c>
      <c r="X137">
        <v>1.9460000000000002E-2</v>
      </c>
      <c r="Z137">
        <v>0</v>
      </c>
    </row>
    <row r="138" spans="1:26" ht="24.95" customHeight="1" x14ac:dyDescent="0.25">
      <c r="A138" s="171">
        <v>95</v>
      </c>
      <c r="B138" s="168" t="s">
        <v>311</v>
      </c>
      <c r="C138" s="172" t="s">
        <v>316</v>
      </c>
      <c r="D138" s="168" t="s">
        <v>317</v>
      </c>
      <c r="E138" s="168" t="s">
        <v>199</v>
      </c>
      <c r="F138" s="169">
        <v>6.6070000000000004E-2</v>
      </c>
      <c r="G138" s="170"/>
      <c r="H138" s="170"/>
      <c r="I138" s="170">
        <f t="shared" si="25"/>
        <v>0</v>
      </c>
      <c r="J138" s="168">
        <f t="shared" si="26"/>
        <v>2.35</v>
      </c>
      <c r="K138" s="1">
        <f t="shared" si="27"/>
        <v>0</v>
      </c>
      <c r="L138" s="1">
        <f t="shared" si="28"/>
        <v>0</v>
      </c>
      <c r="M138" s="1"/>
      <c r="N138" s="1">
        <v>35.54</v>
      </c>
      <c r="O138" s="1"/>
      <c r="P138" s="167"/>
      <c r="Q138" s="173"/>
      <c r="R138" s="173"/>
      <c r="S138" s="167"/>
      <c r="Z138">
        <v>0</v>
      </c>
    </row>
    <row r="139" spans="1:26" ht="24.95" customHeight="1" x14ac:dyDescent="0.25">
      <c r="A139" s="171">
        <v>96</v>
      </c>
      <c r="B139" s="168" t="s">
        <v>311</v>
      </c>
      <c r="C139" s="172" t="s">
        <v>318</v>
      </c>
      <c r="D139" s="168" t="s">
        <v>319</v>
      </c>
      <c r="E139" s="168" t="s">
        <v>296</v>
      </c>
      <c r="F139" s="169">
        <v>1</v>
      </c>
      <c r="G139" s="170"/>
      <c r="H139" s="170"/>
      <c r="I139" s="170">
        <f t="shared" si="25"/>
        <v>0</v>
      </c>
      <c r="J139" s="168">
        <f t="shared" si="26"/>
        <v>1.85</v>
      </c>
      <c r="K139" s="1">
        <f t="shared" si="27"/>
        <v>0</v>
      </c>
      <c r="L139" s="1">
        <f t="shared" si="28"/>
        <v>0</v>
      </c>
      <c r="M139" s="1"/>
      <c r="N139" s="1">
        <v>1.85</v>
      </c>
      <c r="O139" s="1"/>
      <c r="P139" s="167"/>
      <c r="Q139" s="173"/>
      <c r="R139" s="173"/>
      <c r="S139" s="167">
        <f>ROUND(F139*(X139),3)</f>
        <v>2E-3</v>
      </c>
      <c r="X139">
        <v>1.56E-3</v>
      </c>
      <c r="Z139">
        <v>0</v>
      </c>
    </row>
    <row r="140" spans="1:26" ht="24.95" customHeight="1" x14ac:dyDescent="0.25">
      <c r="A140" s="171">
        <v>97</v>
      </c>
      <c r="B140" s="168" t="s">
        <v>311</v>
      </c>
      <c r="C140" s="172" t="s">
        <v>320</v>
      </c>
      <c r="D140" s="168" t="s">
        <v>321</v>
      </c>
      <c r="E140" s="168" t="s">
        <v>322</v>
      </c>
      <c r="F140" s="169">
        <v>1</v>
      </c>
      <c r="G140" s="170"/>
      <c r="H140" s="170"/>
      <c r="I140" s="170">
        <f t="shared" si="25"/>
        <v>0</v>
      </c>
      <c r="J140" s="168">
        <f t="shared" si="26"/>
        <v>0.33</v>
      </c>
      <c r="K140" s="1">
        <f t="shared" si="27"/>
        <v>0</v>
      </c>
      <c r="L140" s="1">
        <f t="shared" si="28"/>
        <v>0</v>
      </c>
      <c r="M140" s="1"/>
      <c r="N140" s="1">
        <v>0.33</v>
      </c>
      <c r="O140" s="1"/>
      <c r="P140" s="167"/>
      <c r="Q140" s="173"/>
      <c r="R140" s="173"/>
      <c r="S140" s="167">
        <f>ROUND(F140*(X140),3)</f>
        <v>1E-3</v>
      </c>
      <c r="X140">
        <v>8.4999999999999995E-4</v>
      </c>
      <c r="Z140">
        <v>0</v>
      </c>
    </row>
    <row r="141" spans="1:26" ht="24.95" customHeight="1" x14ac:dyDescent="0.25">
      <c r="A141" s="171">
        <v>98</v>
      </c>
      <c r="B141" s="168" t="s">
        <v>311</v>
      </c>
      <c r="C141" s="172" t="s">
        <v>323</v>
      </c>
      <c r="D141" s="168" t="s">
        <v>324</v>
      </c>
      <c r="E141" s="168" t="s">
        <v>127</v>
      </c>
      <c r="F141" s="169">
        <v>2</v>
      </c>
      <c r="G141" s="170"/>
      <c r="H141" s="170"/>
      <c r="I141" s="170">
        <f t="shared" si="25"/>
        <v>0</v>
      </c>
      <c r="J141" s="168">
        <f t="shared" si="26"/>
        <v>1.64</v>
      </c>
      <c r="K141" s="1">
        <f t="shared" si="27"/>
        <v>0</v>
      </c>
      <c r="L141" s="1">
        <f t="shared" si="28"/>
        <v>0</v>
      </c>
      <c r="M141" s="1"/>
      <c r="N141" s="1">
        <v>0.82</v>
      </c>
      <c r="O141" s="1"/>
      <c r="P141" s="167"/>
      <c r="Q141" s="173"/>
      <c r="R141" s="173"/>
      <c r="S141" s="167">
        <f>ROUND(F141*(X141),3)</f>
        <v>0.01</v>
      </c>
      <c r="X141">
        <v>5.0000000000000001E-3</v>
      </c>
      <c r="Z141">
        <v>0</v>
      </c>
    </row>
    <row r="142" spans="1:26" ht="24.95" customHeight="1" x14ac:dyDescent="0.25">
      <c r="A142" s="171">
        <v>99</v>
      </c>
      <c r="B142" s="168" t="s">
        <v>325</v>
      </c>
      <c r="C142" s="172" t="s">
        <v>326</v>
      </c>
      <c r="D142" s="168" t="s">
        <v>327</v>
      </c>
      <c r="E142" s="168" t="s">
        <v>127</v>
      </c>
      <c r="F142" s="169">
        <v>1</v>
      </c>
      <c r="G142" s="170"/>
      <c r="H142" s="170"/>
      <c r="I142" s="170">
        <f t="shared" si="25"/>
        <v>0</v>
      </c>
      <c r="J142" s="168">
        <f t="shared" si="26"/>
        <v>1</v>
      </c>
      <c r="K142" s="1">
        <f t="shared" si="27"/>
        <v>0</v>
      </c>
      <c r="L142" s="1">
        <f t="shared" si="28"/>
        <v>0</v>
      </c>
      <c r="M142" s="1"/>
      <c r="N142" s="1">
        <v>1</v>
      </c>
      <c r="O142" s="1"/>
      <c r="P142" s="167"/>
      <c r="Q142" s="173"/>
      <c r="R142" s="173"/>
      <c r="S142" s="167"/>
      <c r="Z142">
        <v>0</v>
      </c>
    </row>
    <row r="143" spans="1:26" ht="24.95" customHeight="1" x14ac:dyDescent="0.25">
      <c r="A143" s="171">
        <v>100</v>
      </c>
      <c r="B143" s="168" t="s">
        <v>166</v>
      </c>
      <c r="C143" s="172" t="s">
        <v>328</v>
      </c>
      <c r="D143" s="168" t="s">
        <v>329</v>
      </c>
      <c r="E143" s="168" t="s">
        <v>127</v>
      </c>
      <c r="F143" s="169">
        <v>1</v>
      </c>
      <c r="G143" s="170"/>
      <c r="H143" s="170"/>
      <c r="I143" s="170">
        <f t="shared" si="25"/>
        <v>0</v>
      </c>
      <c r="J143" s="168">
        <f t="shared" si="26"/>
        <v>31.05</v>
      </c>
      <c r="K143" s="1">
        <f t="shared" si="27"/>
        <v>0</v>
      </c>
      <c r="L143" s="1"/>
      <c r="M143" s="1">
        <f t="shared" ref="M143:M149" si="30">ROUND(F143*(G143),2)</f>
        <v>0</v>
      </c>
      <c r="N143" s="1">
        <v>31.05</v>
      </c>
      <c r="O143" s="1"/>
      <c r="P143" s="167">
        <f t="shared" ref="P143:P149" si="31">ROUND(F143*(R143),3)</f>
        <v>4.0000000000000001E-3</v>
      </c>
      <c r="Q143" s="173"/>
      <c r="R143" s="173">
        <v>3.8500000000000001E-3</v>
      </c>
      <c r="S143" s="167"/>
      <c r="Z143">
        <v>0</v>
      </c>
    </row>
    <row r="144" spans="1:26" ht="24.95" customHeight="1" x14ac:dyDescent="0.25">
      <c r="A144" s="171">
        <v>101</v>
      </c>
      <c r="B144" s="168" t="s">
        <v>166</v>
      </c>
      <c r="C144" s="172" t="s">
        <v>330</v>
      </c>
      <c r="D144" s="168" t="s">
        <v>331</v>
      </c>
      <c r="E144" s="168" t="s">
        <v>127</v>
      </c>
      <c r="F144" s="169">
        <v>1</v>
      </c>
      <c r="G144" s="170"/>
      <c r="H144" s="170"/>
      <c r="I144" s="170">
        <f t="shared" si="25"/>
        <v>0</v>
      </c>
      <c r="J144" s="168">
        <f t="shared" si="26"/>
        <v>47.25</v>
      </c>
      <c r="K144" s="1">
        <f t="shared" si="27"/>
        <v>0</v>
      </c>
      <c r="L144" s="1"/>
      <c r="M144" s="1">
        <f t="shared" si="30"/>
        <v>0</v>
      </c>
      <c r="N144" s="1">
        <v>47.25</v>
      </c>
      <c r="O144" s="1"/>
      <c r="P144" s="167">
        <f t="shared" si="31"/>
        <v>4.0000000000000001E-3</v>
      </c>
      <c r="Q144" s="173"/>
      <c r="R144" s="173">
        <v>3.8500000000000001E-3</v>
      </c>
      <c r="S144" s="167"/>
      <c r="Z144">
        <v>0</v>
      </c>
    </row>
    <row r="145" spans="1:26" ht="24.95" customHeight="1" x14ac:dyDescent="0.25">
      <c r="A145" s="171">
        <v>102</v>
      </c>
      <c r="B145" s="168" t="s">
        <v>166</v>
      </c>
      <c r="C145" s="172" t="s">
        <v>332</v>
      </c>
      <c r="D145" s="168" t="s">
        <v>333</v>
      </c>
      <c r="E145" s="168" t="s">
        <v>127</v>
      </c>
      <c r="F145" s="169">
        <v>2</v>
      </c>
      <c r="G145" s="170"/>
      <c r="H145" s="170"/>
      <c r="I145" s="170">
        <f t="shared" si="25"/>
        <v>0</v>
      </c>
      <c r="J145" s="168">
        <f t="shared" si="26"/>
        <v>9.36</v>
      </c>
      <c r="K145" s="1">
        <f t="shared" si="27"/>
        <v>0</v>
      </c>
      <c r="L145" s="1"/>
      <c r="M145" s="1">
        <f t="shared" si="30"/>
        <v>0</v>
      </c>
      <c r="N145" s="1">
        <v>4.68</v>
      </c>
      <c r="O145" s="1"/>
      <c r="P145" s="167">
        <f t="shared" si="31"/>
        <v>1E-3</v>
      </c>
      <c r="Q145" s="173"/>
      <c r="R145" s="173">
        <v>6.2E-4</v>
      </c>
      <c r="S145" s="167"/>
      <c r="Z145">
        <v>0</v>
      </c>
    </row>
    <row r="146" spans="1:26" ht="24.95" customHeight="1" x14ac:dyDescent="0.25">
      <c r="A146" s="171">
        <v>103</v>
      </c>
      <c r="B146" s="168" t="s">
        <v>166</v>
      </c>
      <c r="C146" s="172" t="s">
        <v>334</v>
      </c>
      <c r="D146" s="168" t="s">
        <v>335</v>
      </c>
      <c r="E146" s="168" t="s">
        <v>127</v>
      </c>
      <c r="F146" s="169">
        <v>1</v>
      </c>
      <c r="G146" s="170"/>
      <c r="H146" s="170"/>
      <c r="I146" s="170">
        <f t="shared" si="25"/>
        <v>0</v>
      </c>
      <c r="J146" s="168">
        <f t="shared" si="26"/>
        <v>178.2</v>
      </c>
      <c r="K146" s="1">
        <f t="shared" si="27"/>
        <v>0</v>
      </c>
      <c r="L146" s="1"/>
      <c r="M146" s="1">
        <f t="shared" si="30"/>
        <v>0</v>
      </c>
      <c r="N146" s="1">
        <v>178.2</v>
      </c>
      <c r="O146" s="1"/>
      <c r="P146" s="167">
        <f t="shared" si="31"/>
        <v>8.0000000000000002E-3</v>
      </c>
      <c r="Q146" s="173"/>
      <c r="R146" s="173">
        <v>8.0499999999999999E-3</v>
      </c>
      <c r="S146" s="167"/>
      <c r="Z146">
        <v>0</v>
      </c>
    </row>
    <row r="147" spans="1:26" ht="24.95" customHeight="1" x14ac:dyDescent="0.25">
      <c r="A147" s="171">
        <v>104</v>
      </c>
      <c r="B147" s="168" t="s">
        <v>228</v>
      </c>
      <c r="C147" s="172" t="s">
        <v>336</v>
      </c>
      <c r="D147" s="168" t="s">
        <v>337</v>
      </c>
      <c r="E147" s="168" t="s">
        <v>127</v>
      </c>
      <c r="F147" s="169">
        <v>1</v>
      </c>
      <c r="G147" s="170"/>
      <c r="H147" s="170"/>
      <c r="I147" s="170">
        <f t="shared" si="25"/>
        <v>0</v>
      </c>
      <c r="J147" s="168">
        <f t="shared" si="26"/>
        <v>102.17</v>
      </c>
      <c r="K147" s="1">
        <f t="shared" si="27"/>
        <v>0</v>
      </c>
      <c r="L147" s="1"/>
      <c r="M147" s="1">
        <f t="shared" si="30"/>
        <v>0</v>
      </c>
      <c r="N147" s="1">
        <v>102.17</v>
      </c>
      <c r="O147" s="1"/>
      <c r="P147" s="167">
        <f t="shared" si="31"/>
        <v>8.0000000000000002E-3</v>
      </c>
      <c r="Q147" s="173"/>
      <c r="R147" s="173">
        <v>8.0000000000000002E-3</v>
      </c>
      <c r="S147" s="167"/>
      <c r="Z147">
        <v>0</v>
      </c>
    </row>
    <row r="148" spans="1:26" ht="24.95" customHeight="1" x14ac:dyDescent="0.25">
      <c r="A148" s="171">
        <v>105</v>
      </c>
      <c r="B148" s="168" t="s">
        <v>228</v>
      </c>
      <c r="C148" s="172" t="s">
        <v>338</v>
      </c>
      <c r="D148" s="168" t="s">
        <v>339</v>
      </c>
      <c r="E148" s="168" t="s">
        <v>127</v>
      </c>
      <c r="F148" s="169">
        <v>1</v>
      </c>
      <c r="G148" s="170"/>
      <c r="H148" s="170"/>
      <c r="I148" s="170">
        <f t="shared" si="25"/>
        <v>0</v>
      </c>
      <c r="J148" s="168">
        <f t="shared" si="26"/>
        <v>123.6</v>
      </c>
      <c r="K148" s="1">
        <f t="shared" si="27"/>
        <v>0</v>
      </c>
      <c r="L148" s="1"/>
      <c r="M148" s="1">
        <f t="shared" si="30"/>
        <v>0</v>
      </c>
      <c r="N148" s="1">
        <v>123.6</v>
      </c>
      <c r="O148" s="1"/>
      <c r="P148" s="167">
        <f t="shared" si="31"/>
        <v>1.7999999999999999E-2</v>
      </c>
      <c r="Q148" s="173"/>
      <c r="R148" s="173">
        <v>1.7999999999999999E-2</v>
      </c>
      <c r="S148" s="167"/>
      <c r="Z148">
        <v>0</v>
      </c>
    </row>
    <row r="149" spans="1:26" ht="24.95" customHeight="1" x14ac:dyDescent="0.25">
      <c r="A149" s="171">
        <v>106</v>
      </c>
      <c r="B149" s="168" t="s">
        <v>228</v>
      </c>
      <c r="C149" s="172" t="s">
        <v>340</v>
      </c>
      <c r="D149" s="168" t="s">
        <v>341</v>
      </c>
      <c r="E149" s="168" t="s">
        <v>127</v>
      </c>
      <c r="F149" s="169">
        <v>1</v>
      </c>
      <c r="G149" s="170"/>
      <c r="H149" s="170"/>
      <c r="I149" s="170">
        <f t="shared" si="25"/>
        <v>0</v>
      </c>
      <c r="J149" s="168">
        <f t="shared" si="26"/>
        <v>28.26</v>
      </c>
      <c r="K149" s="1">
        <f t="shared" si="27"/>
        <v>0</v>
      </c>
      <c r="L149" s="1"/>
      <c r="M149" s="1">
        <f t="shared" si="30"/>
        <v>0</v>
      </c>
      <c r="N149" s="1">
        <v>28.26</v>
      </c>
      <c r="O149" s="1"/>
      <c r="P149" s="167">
        <f t="shared" si="31"/>
        <v>1.4999999999999999E-2</v>
      </c>
      <c r="Q149" s="173"/>
      <c r="R149" s="173">
        <v>1.4500000000000001E-2</v>
      </c>
      <c r="S149" s="167"/>
      <c r="Z149">
        <v>0</v>
      </c>
    </row>
    <row r="150" spans="1:26" x14ac:dyDescent="0.25">
      <c r="A150" s="156"/>
      <c r="B150" s="156"/>
      <c r="C150" s="156"/>
      <c r="D150" s="156" t="s">
        <v>77</v>
      </c>
      <c r="E150" s="156"/>
      <c r="F150" s="167"/>
      <c r="G150" s="159"/>
      <c r="H150" s="159">
        <f>ROUND((SUM(M127:M149))/1,2)</f>
        <v>0</v>
      </c>
      <c r="I150" s="159">
        <f>ROUND((SUM(I127:I149))/1,2)</f>
        <v>0</v>
      </c>
      <c r="J150" s="156"/>
      <c r="K150" s="156"/>
      <c r="L150" s="156">
        <f>ROUND((SUM(L127:L149))/1,2)</f>
        <v>0</v>
      </c>
      <c r="M150" s="156">
        <f>ROUND((SUM(M127:M149))/1,2)</f>
        <v>0</v>
      </c>
      <c r="N150" s="156"/>
      <c r="O150" s="156"/>
      <c r="P150" s="174">
        <f>ROUND((SUM(P127:P149))/1,2)</f>
        <v>7.0000000000000007E-2</v>
      </c>
      <c r="Q150" s="153"/>
      <c r="R150" s="153"/>
      <c r="S150" s="174">
        <f>ROUND((SUM(S127:S149))/1,2)</f>
        <v>7.0000000000000007E-2</v>
      </c>
      <c r="T150" s="153"/>
      <c r="U150" s="153"/>
      <c r="V150" s="153"/>
      <c r="W150" s="153"/>
      <c r="X150" s="153"/>
      <c r="Y150" s="153"/>
      <c r="Z150" s="153"/>
    </row>
    <row r="151" spans="1:26" x14ac:dyDescent="0.25">
      <c r="A151" s="1"/>
      <c r="B151" s="1"/>
      <c r="C151" s="1"/>
      <c r="D151" s="1"/>
      <c r="E151" s="1"/>
      <c r="F151" s="163"/>
      <c r="G151" s="149"/>
      <c r="H151" s="149"/>
      <c r="I151" s="149"/>
      <c r="J151" s="1"/>
      <c r="K151" s="1"/>
      <c r="L151" s="1"/>
      <c r="M151" s="1"/>
      <c r="N151" s="1"/>
      <c r="O151" s="1"/>
      <c r="P151" s="1"/>
      <c r="S151" s="1"/>
    </row>
    <row r="152" spans="1:26" x14ac:dyDescent="0.25">
      <c r="A152" s="156"/>
      <c r="B152" s="156"/>
      <c r="C152" s="156"/>
      <c r="D152" s="156" t="s">
        <v>78</v>
      </c>
      <c r="E152" s="156"/>
      <c r="F152" s="167"/>
      <c r="G152" s="157"/>
      <c r="H152" s="157"/>
      <c r="I152" s="157"/>
      <c r="J152" s="156"/>
      <c r="K152" s="156"/>
      <c r="L152" s="156"/>
      <c r="M152" s="156"/>
      <c r="N152" s="156"/>
      <c r="O152" s="156"/>
      <c r="P152" s="156"/>
      <c r="Q152" s="153"/>
      <c r="R152" s="153"/>
      <c r="S152" s="156"/>
      <c r="T152" s="153"/>
      <c r="U152" s="153"/>
      <c r="V152" s="153"/>
      <c r="W152" s="153"/>
      <c r="X152" s="153"/>
      <c r="Y152" s="153"/>
      <c r="Z152" s="153"/>
    </row>
    <row r="153" spans="1:26" ht="24.95" customHeight="1" x14ac:dyDescent="0.25">
      <c r="A153" s="171">
        <v>107</v>
      </c>
      <c r="B153" s="168" t="s">
        <v>342</v>
      </c>
      <c r="C153" s="172" t="s">
        <v>343</v>
      </c>
      <c r="D153" s="168" t="s">
        <v>344</v>
      </c>
      <c r="E153" s="168" t="s">
        <v>206</v>
      </c>
      <c r="F153" s="169">
        <v>20</v>
      </c>
      <c r="G153" s="170"/>
      <c r="H153" s="170"/>
      <c r="I153" s="170">
        <f t="shared" ref="I153:I161" si="32">ROUND(F153*(G153+H153),2)</f>
        <v>0</v>
      </c>
      <c r="J153" s="168">
        <f t="shared" ref="J153:J161" si="33">ROUND(F153*(N153),2)</f>
        <v>145.6</v>
      </c>
      <c r="K153" s="1">
        <f t="shared" ref="K153:K161" si="34">ROUND(F153*(O153),2)</f>
        <v>0</v>
      </c>
      <c r="L153" s="1">
        <f t="shared" ref="L153:L161" si="35">ROUND(F153*(G153),2)</f>
        <v>0</v>
      </c>
      <c r="M153" s="1"/>
      <c r="N153" s="1">
        <v>7.28</v>
      </c>
      <c r="O153" s="1"/>
      <c r="P153" s="167">
        <f>ROUND(F153*(R153),3)</f>
        <v>0.13700000000000001</v>
      </c>
      <c r="Q153" s="173"/>
      <c r="R153" s="173">
        <v>6.8500000000000002E-3</v>
      </c>
      <c r="S153" s="167"/>
      <c r="Z153">
        <v>0</v>
      </c>
    </row>
    <row r="154" spans="1:26" ht="24.95" customHeight="1" x14ac:dyDescent="0.25">
      <c r="A154" s="171">
        <v>108</v>
      </c>
      <c r="B154" s="168" t="s">
        <v>342</v>
      </c>
      <c r="C154" s="172" t="s">
        <v>345</v>
      </c>
      <c r="D154" s="168" t="s">
        <v>346</v>
      </c>
      <c r="E154" s="168" t="s">
        <v>206</v>
      </c>
      <c r="F154" s="169">
        <v>20</v>
      </c>
      <c r="G154" s="170"/>
      <c r="H154" s="170"/>
      <c r="I154" s="170">
        <f t="shared" si="32"/>
        <v>0</v>
      </c>
      <c r="J154" s="168">
        <f t="shared" si="33"/>
        <v>159.4</v>
      </c>
      <c r="K154" s="1">
        <f t="shared" si="34"/>
        <v>0</v>
      </c>
      <c r="L154" s="1">
        <f t="shared" si="35"/>
        <v>0</v>
      </c>
      <c r="M154" s="1"/>
      <c r="N154" s="1">
        <v>7.97</v>
      </c>
      <c r="O154" s="1"/>
      <c r="P154" s="167">
        <f>ROUND(F154*(R154),3)</f>
        <v>0.13100000000000001</v>
      </c>
      <c r="Q154" s="173"/>
      <c r="R154" s="173">
        <v>6.5300000000000002E-3</v>
      </c>
      <c r="S154" s="167"/>
      <c r="Z154">
        <v>0</v>
      </c>
    </row>
    <row r="155" spans="1:26" ht="24.95" customHeight="1" x14ac:dyDescent="0.25">
      <c r="A155" s="171">
        <v>109</v>
      </c>
      <c r="B155" s="168" t="s">
        <v>342</v>
      </c>
      <c r="C155" s="172" t="s">
        <v>347</v>
      </c>
      <c r="D155" s="168" t="s">
        <v>348</v>
      </c>
      <c r="E155" s="168" t="s">
        <v>127</v>
      </c>
      <c r="F155" s="169">
        <v>18</v>
      </c>
      <c r="G155" s="170"/>
      <c r="H155" s="170"/>
      <c r="I155" s="170">
        <f t="shared" si="32"/>
        <v>0</v>
      </c>
      <c r="J155" s="168">
        <f t="shared" si="33"/>
        <v>53.1</v>
      </c>
      <c r="K155" s="1">
        <f t="shared" si="34"/>
        <v>0</v>
      </c>
      <c r="L155" s="1">
        <f t="shared" si="35"/>
        <v>0</v>
      </c>
      <c r="M155" s="1"/>
      <c r="N155" s="1">
        <v>2.95</v>
      </c>
      <c r="O155" s="1"/>
      <c r="P155" s="167"/>
      <c r="Q155" s="173"/>
      <c r="R155" s="173"/>
      <c r="S155" s="167"/>
      <c r="Z155">
        <v>0</v>
      </c>
    </row>
    <row r="156" spans="1:26" ht="24.95" customHeight="1" x14ac:dyDescent="0.25">
      <c r="A156" s="171">
        <v>110</v>
      </c>
      <c r="B156" s="168" t="s">
        <v>342</v>
      </c>
      <c r="C156" s="172" t="s">
        <v>349</v>
      </c>
      <c r="D156" s="168" t="s">
        <v>350</v>
      </c>
      <c r="E156" s="168" t="s">
        <v>206</v>
      </c>
      <c r="F156" s="169">
        <v>40</v>
      </c>
      <c r="G156" s="170"/>
      <c r="H156" s="170"/>
      <c r="I156" s="170">
        <f t="shared" si="32"/>
        <v>0</v>
      </c>
      <c r="J156" s="168">
        <f t="shared" si="33"/>
        <v>13.6</v>
      </c>
      <c r="K156" s="1">
        <f t="shared" si="34"/>
        <v>0</v>
      </c>
      <c r="L156" s="1">
        <f t="shared" si="35"/>
        <v>0</v>
      </c>
      <c r="M156" s="1"/>
      <c r="N156" s="1">
        <v>0.34</v>
      </c>
      <c r="O156" s="1"/>
      <c r="P156" s="167">
        <f>ROUND(F156*(R156),3)</f>
        <v>0.12</v>
      </c>
      <c r="Q156" s="173"/>
      <c r="R156" s="173">
        <v>3.0000000000000001E-3</v>
      </c>
      <c r="S156" s="167"/>
      <c r="Z156">
        <v>0</v>
      </c>
    </row>
    <row r="157" spans="1:26" ht="24.95" customHeight="1" x14ac:dyDescent="0.25">
      <c r="A157" s="171">
        <v>111</v>
      </c>
      <c r="B157" s="168" t="s">
        <v>342</v>
      </c>
      <c r="C157" s="172" t="s">
        <v>351</v>
      </c>
      <c r="D157" s="168" t="s">
        <v>352</v>
      </c>
      <c r="E157" s="168" t="s">
        <v>199</v>
      </c>
      <c r="F157" s="169">
        <v>0.38859591999999998</v>
      </c>
      <c r="G157" s="170"/>
      <c r="H157" s="170"/>
      <c r="I157" s="170">
        <f t="shared" si="32"/>
        <v>0</v>
      </c>
      <c r="J157" s="168">
        <f t="shared" si="33"/>
        <v>13.46</v>
      </c>
      <c r="K157" s="1">
        <f t="shared" si="34"/>
        <v>0</v>
      </c>
      <c r="L157" s="1">
        <f t="shared" si="35"/>
        <v>0</v>
      </c>
      <c r="M157" s="1"/>
      <c r="N157" s="1">
        <v>34.65</v>
      </c>
      <c r="O157" s="1"/>
      <c r="P157" s="167"/>
      <c r="Q157" s="173"/>
      <c r="R157" s="173"/>
      <c r="S157" s="167"/>
      <c r="Z157">
        <v>0</v>
      </c>
    </row>
    <row r="158" spans="1:26" ht="24.95" customHeight="1" x14ac:dyDescent="0.25">
      <c r="A158" s="171">
        <v>112</v>
      </c>
      <c r="B158" s="168" t="s">
        <v>353</v>
      </c>
      <c r="C158" s="172" t="s">
        <v>354</v>
      </c>
      <c r="D158" s="168" t="s">
        <v>355</v>
      </c>
      <c r="E158" s="168" t="s">
        <v>206</v>
      </c>
      <c r="F158" s="169">
        <v>50</v>
      </c>
      <c r="G158" s="170"/>
      <c r="H158" s="170"/>
      <c r="I158" s="170">
        <f t="shared" si="32"/>
        <v>0</v>
      </c>
      <c r="J158" s="168">
        <f t="shared" si="33"/>
        <v>28</v>
      </c>
      <c r="K158" s="1">
        <f t="shared" si="34"/>
        <v>0</v>
      </c>
      <c r="L158" s="1">
        <f t="shared" si="35"/>
        <v>0</v>
      </c>
      <c r="M158" s="1"/>
      <c r="N158" s="1">
        <v>0.56000000000000005</v>
      </c>
      <c r="O158" s="1"/>
      <c r="P158" s="167">
        <f>ROUND(F158*(R158),3)</f>
        <v>1E-3</v>
      </c>
      <c r="Q158" s="173"/>
      <c r="R158" s="173">
        <v>1.5359999999999999E-5</v>
      </c>
      <c r="S158" s="167">
        <f>ROUND(F158*(X158),3)</f>
        <v>0.05</v>
      </c>
      <c r="X158">
        <v>1E-3</v>
      </c>
      <c r="Z158">
        <v>0</v>
      </c>
    </row>
    <row r="159" spans="1:26" ht="24.95" customHeight="1" x14ac:dyDescent="0.25">
      <c r="A159" s="171">
        <v>113</v>
      </c>
      <c r="B159" s="168" t="s">
        <v>353</v>
      </c>
      <c r="C159" s="172" t="s">
        <v>356</v>
      </c>
      <c r="D159" s="168" t="s">
        <v>357</v>
      </c>
      <c r="E159" s="168" t="s">
        <v>127</v>
      </c>
      <c r="F159" s="169">
        <v>10</v>
      </c>
      <c r="G159" s="170"/>
      <c r="H159" s="170"/>
      <c r="I159" s="170">
        <f t="shared" si="32"/>
        <v>0</v>
      </c>
      <c r="J159" s="168">
        <f t="shared" si="33"/>
        <v>0.6</v>
      </c>
      <c r="K159" s="1">
        <f t="shared" si="34"/>
        <v>0</v>
      </c>
      <c r="L159" s="1">
        <f t="shared" si="35"/>
        <v>0</v>
      </c>
      <c r="M159" s="1"/>
      <c r="N159" s="1">
        <v>0.06</v>
      </c>
      <c r="O159" s="1"/>
      <c r="P159" s="167">
        <f>ROUND(F159*(R159),3)</f>
        <v>0</v>
      </c>
      <c r="Q159" s="173"/>
      <c r="R159" s="173">
        <v>1.172E-6</v>
      </c>
      <c r="S159" s="167"/>
      <c r="Z159">
        <v>0</v>
      </c>
    </row>
    <row r="160" spans="1:26" ht="24.95" customHeight="1" x14ac:dyDescent="0.25">
      <c r="A160" s="171">
        <v>114</v>
      </c>
      <c r="B160" s="168" t="s">
        <v>353</v>
      </c>
      <c r="C160" s="172" t="s">
        <v>358</v>
      </c>
      <c r="D160" s="168" t="s">
        <v>359</v>
      </c>
      <c r="E160" s="168" t="s">
        <v>127</v>
      </c>
      <c r="F160" s="169">
        <v>10</v>
      </c>
      <c r="G160" s="170"/>
      <c r="H160" s="170"/>
      <c r="I160" s="170">
        <f t="shared" si="32"/>
        <v>0</v>
      </c>
      <c r="J160" s="168">
        <f t="shared" si="33"/>
        <v>1.9</v>
      </c>
      <c r="K160" s="1">
        <f t="shared" si="34"/>
        <v>0</v>
      </c>
      <c r="L160" s="1">
        <f t="shared" si="35"/>
        <v>0</v>
      </c>
      <c r="M160" s="1"/>
      <c r="N160" s="1">
        <v>0.19</v>
      </c>
      <c r="O160" s="1"/>
      <c r="P160" s="167">
        <f>ROUND(F160*(R160),3)</f>
        <v>0</v>
      </c>
      <c r="Q160" s="173"/>
      <c r="R160" s="173">
        <v>2.162E-5</v>
      </c>
      <c r="S160" s="167">
        <f>ROUND(F160*(X160),3)</f>
        <v>0.02</v>
      </c>
      <c r="X160">
        <v>2E-3</v>
      </c>
      <c r="Z160">
        <v>0</v>
      </c>
    </row>
    <row r="161" spans="1:26" ht="24.95" customHeight="1" x14ac:dyDescent="0.25">
      <c r="A161" s="171">
        <v>115</v>
      </c>
      <c r="B161" s="168" t="s">
        <v>353</v>
      </c>
      <c r="C161" s="172" t="s">
        <v>360</v>
      </c>
      <c r="D161" s="168" t="s">
        <v>361</v>
      </c>
      <c r="E161" s="168" t="s">
        <v>199</v>
      </c>
      <c r="F161" s="169">
        <v>7.0000000000000007E-2</v>
      </c>
      <c r="G161" s="170"/>
      <c r="H161" s="170"/>
      <c r="I161" s="170">
        <f t="shared" si="32"/>
        <v>0</v>
      </c>
      <c r="J161" s="168">
        <f t="shared" si="33"/>
        <v>2.21</v>
      </c>
      <c r="K161" s="1">
        <f t="shared" si="34"/>
        <v>0</v>
      </c>
      <c r="L161" s="1">
        <f t="shared" si="35"/>
        <v>0</v>
      </c>
      <c r="M161" s="1"/>
      <c r="N161" s="1">
        <v>31.62</v>
      </c>
      <c r="O161" s="1"/>
      <c r="P161" s="167"/>
      <c r="Q161" s="173"/>
      <c r="R161" s="173"/>
      <c r="S161" s="167"/>
      <c r="Z161">
        <v>0</v>
      </c>
    </row>
    <row r="162" spans="1:26" x14ac:dyDescent="0.25">
      <c r="A162" s="156"/>
      <c r="B162" s="156"/>
      <c r="C162" s="156"/>
      <c r="D162" s="156" t="s">
        <v>78</v>
      </c>
      <c r="E162" s="156"/>
      <c r="F162" s="167"/>
      <c r="G162" s="159"/>
      <c r="H162" s="159">
        <f>ROUND((SUM(M152:M161))/1,2)</f>
        <v>0</v>
      </c>
      <c r="I162" s="159">
        <f>ROUND((SUM(I152:I161))/1,2)</f>
        <v>0</v>
      </c>
      <c r="J162" s="156"/>
      <c r="K162" s="156"/>
      <c r="L162" s="156">
        <f>ROUND((SUM(L152:L161))/1,2)</f>
        <v>0</v>
      </c>
      <c r="M162" s="156">
        <f>ROUND((SUM(M152:M161))/1,2)</f>
        <v>0</v>
      </c>
      <c r="N162" s="156"/>
      <c r="O162" s="156"/>
      <c r="P162" s="174">
        <f>ROUND((SUM(P152:P161))/1,2)</f>
        <v>0.39</v>
      </c>
      <c r="Q162" s="153"/>
      <c r="R162" s="153"/>
      <c r="S162" s="174">
        <f>ROUND((SUM(S152:S161))/1,2)</f>
        <v>7.0000000000000007E-2</v>
      </c>
      <c r="T162" s="153"/>
      <c r="U162" s="153"/>
      <c r="V162" s="153"/>
      <c r="W162" s="153"/>
      <c r="X162" s="153"/>
      <c r="Y162" s="153"/>
      <c r="Z162" s="153"/>
    </row>
    <row r="163" spans="1:26" x14ac:dyDescent="0.25">
      <c r="A163" s="1"/>
      <c r="B163" s="1"/>
      <c r="C163" s="1"/>
      <c r="D163" s="1"/>
      <c r="E163" s="1"/>
      <c r="F163" s="163"/>
      <c r="G163" s="149"/>
      <c r="H163" s="149"/>
      <c r="I163" s="149"/>
      <c r="J163" s="1"/>
      <c r="K163" s="1"/>
      <c r="L163" s="1"/>
      <c r="M163" s="1"/>
      <c r="N163" s="1"/>
      <c r="O163" s="1"/>
      <c r="P163" s="1"/>
      <c r="S163" s="1"/>
    </row>
    <row r="164" spans="1:26" x14ac:dyDescent="0.25">
      <c r="A164" s="156"/>
      <c r="B164" s="156"/>
      <c r="C164" s="156"/>
      <c r="D164" s="156" t="s">
        <v>79</v>
      </c>
      <c r="E164" s="156"/>
      <c r="F164" s="167"/>
      <c r="G164" s="157"/>
      <c r="H164" s="157"/>
      <c r="I164" s="157"/>
      <c r="J164" s="156"/>
      <c r="K164" s="156"/>
      <c r="L164" s="156"/>
      <c r="M164" s="156"/>
      <c r="N164" s="156"/>
      <c r="O164" s="156"/>
      <c r="P164" s="156"/>
      <c r="Q164" s="153"/>
      <c r="R164" s="153"/>
      <c r="S164" s="156"/>
      <c r="T164" s="153"/>
      <c r="U164" s="153"/>
      <c r="V164" s="153"/>
      <c r="W164" s="153"/>
      <c r="X164" s="153"/>
      <c r="Y164" s="153"/>
      <c r="Z164" s="153"/>
    </row>
    <row r="165" spans="1:26" ht="24.95" customHeight="1" x14ac:dyDescent="0.25">
      <c r="A165" s="171">
        <v>116</v>
      </c>
      <c r="B165" s="168" t="s">
        <v>362</v>
      </c>
      <c r="C165" s="172" t="s">
        <v>363</v>
      </c>
      <c r="D165" s="168" t="s">
        <v>364</v>
      </c>
      <c r="E165" s="168" t="s">
        <v>127</v>
      </c>
      <c r="F165" s="169">
        <v>18</v>
      </c>
      <c r="G165" s="170"/>
      <c r="H165" s="170"/>
      <c r="I165" s="170">
        <f t="shared" ref="I165:I173" si="36">ROUND(F165*(G165+H165),2)</f>
        <v>0</v>
      </c>
      <c r="J165" s="168">
        <f t="shared" ref="J165:J173" si="37">ROUND(F165*(N165),2)</f>
        <v>39.24</v>
      </c>
      <c r="K165" s="1">
        <f t="shared" ref="K165:K173" si="38">ROUND(F165*(O165),2)</f>
        <v>0</v>
      </c>
      <c r="L165" s="1">
        <f t="shared" ref="L165:L170" si="39">ROUND(F165*(G165),2)</f>
        <v>0</v>
      </c>
      <c r="M165" s="1"/>
      <c r="N165" s="1">
        <v>2.1800000000000002</v>
      </c>
      <c r="O165" s="1"/>
      <c r="P165" s="167">
        <f>ROUND(F165*(R165),3)</f>
        <v>1E-3</v>
      </c>
      <c r="Q165" s="173"/>
      <c r="R165" s="173">
        <v>3.0000000000000001E-5</v>
      </c>
      <c r="S165" s="167"/>
      <c r="Z165">
        <v>0</v>
      </c>
    </row>
    <row r="166" spans="1:26" ht="24.95" customHeight="1" x14ac:dyDescent="0.25">
      <c r="A166" s="171">
        <v>117</v>
      </c>
      <c r="B166" s="168" t="s">
        <v>362</v>
      </c>
      <c r="C166" s="172" t="s">
        <v>365</v>
      </c>
      <c r="D166" s="168" t="s">
        <v>366</v>
      </c>
      <c r="E166" s="168" t="s">
        <v>296</v>
      </c>
      <c r="F166" s="169">
        <v>9</v>
      </c>
      <c r="G166" s="170"/>
      <c r="H166" s="170"/>
      <c r="I166" s="170">
        <f t="shared" si="36"/>
        <v>0</v>
      </c>
      <c r="J166" s="168">
        <f t="shared" si="37"/>
        <v>10.71</v>
      </c>
      <c r="K166" s="1">
        <f t="shared" si="38"/>
        <v>0</v>
      </c>
      <c r="L166" s="1">
        <f t="shared" si="39"/>
        <v>0</v>
      </c>
      <c r="M166" s="1"/>
      <c r="N166" s="1">
        <v>1.19</v>
      </c>
      <c r="O166" s="1"/>
      <c r="P166" s="167"/>
      <c r="Q166" s="173"/>
      <c r="R166" s="173"/>
      <c r="S166" s="167"/>
      <c r="Z166">
        <v>0</v>
      </c>
    </row>
    <row r="167" spans="1:26" ht="24.95" customHeight="1" x14ac:dyDescent="0.25">
      <c r="A167" s="171">
        <v>118</v>
      </c>
      <c r="B167" s="168" t="s">
        <v>362</v>
      </c>
      <c r="C167" s="172" t="s">
        <v>367</v>
      </c>
      <c r="D167" s="168" t="s">
        <v>368</v>
      </c>
      <c r="E167" s="168" t="s">
        <v>199</v>
      </c>
      <c r="F167" s="169">
        <v>5.6059200000000003E-3</v>
      </c>
      <c r="G167" s="170"/>
      <c r="H167" s="170"/>
      <c r="I167" s="170">
        <f t="shared" si="36"/>
        <v>0</v>
      </c>
      <c r="J167" s="168">
        <f t="shared" si="37"/>
        <v>0.15</v>
      </c>
      <c r="K167" s="1">
        <f t="shared" si="38"/>
        <v>0</v>
      </c>
      <c r="L167" s="1">
        <f t="shared" si="39"/>
        <v>0</v>
      </c>
      <c r="M167" s="1"/>
      <c r="N167" s="1">
        <v>26.78</v>
      </c>
      <c r="O167" s="1"/>
      <c r="P167" s="167"/>
      <c r="Q167" s="173"/>
      <c r="R167" s="173"/>
      <c r="S167" s="167"/>
      <c r="Z167">
        <v>0</v>
      </c>
    </row>
    <row r="168" spans="1:26" ht="24.95" customHeight="1" x14ac:dyDescent="0.25">
      <c r="A168" s="171">
        <v>119</v>
      </c>
      <c r="B168" s="168" t="s">
        <v>369</v>
      </c>
      <c r="C168" s="172" t="s">
        <v>370</v>
      </c>
      <c r="D168" s="168" t="s">
        <v>371</v>
      </c>
      <c r="E168" s="168" t="s">
        <v>127</v>
      </c>
      <c r="F168" s="169">
        <v>12</v>
      </c>
      <c r="G168" s="170"/>
      <c r="H168" s="170"/>
      <c r="I168" s="170">
        <f t="shared" si="36"/>
        <v>0</v>
      </c>
      <c r="J168" s="168">
        <f t="shared" si="37"/>
        <v>24.24</v>
      </c>
      <c r="K168" s="1">
        <f t="shared" si="38"/>
        <v>0</v>
      </c>
      <c r="L168" s="1">
        <f t="shared" si="39"/>
        <v>0</v>
      </c>
      <c r="M168" s="1"/>
      <c r="N168" s="1">
        <v>2.02</v>
      </c>
      <c r="O168" s="1"/>
      <c r="P168" s="167">
        <f>ROUND(F168*(R168),3)</f>
        <v>1E-3</v>
      </c>
      <c r="Q168" s="173"/>
      <c r="R168" s="173">
        <v>9.2159999999999999E-5</v>
      </c>
      <c r="S168" s="167"/>
      <c r="Z168">
        <v>0</v>
      </c>
    </row>
    <row r="169" spans="1:26" ht="24.95" customHeight="1" x14ac:dyDescent="0.25">
      <c r="A169" s="171">
        <v>120</v>
      </c>
      <c r="B169" s="168" t="s">
        <v>369</v>
      </c>
      <c r="C169" s="172" t="s">
        <v>372</v>
      </c>
      <c r="D169" s="168" t="s">
        <v>373</v>
      </c>
      <c r="E169" s="168" t="s">
        <v>199</v>
      </c>
      <c r="F169" s="169">
        <v>1E-3</v>
      </c>
      <c r="G169" s="170"/>
      <c r="H169" s="170"/>
      <c r="I169" s="170">
        <f t="shared" si="36"/>
        <v>0</v>
      </c>
      <c r="J169" s="168">
        <f t="shared" si="37"/>
        <v>0.02</v>
      </c>
      <c r="K169" s="1">
        <f t="shared" si="38"/>
        <v>0</v>
      </c>
      <c r="L169" s="1">
        <f t="shared" si="39"/>
        <v>0</v>
      </c>
      <c r="M169" s="1"/>
      <c r="N169" s="1">
        <v>24.43</v>
      </c>
      <c r="O169" s="1"/>
      <c r="P169" s="167"/>
      <c r="Q169" s="173"/>
      <c r="R169" s="173"/>
      <c r="S169" s="167"/>
      <c r="Z169">
        <v>0</v>
      </c>
    </row>
    <row r="170" spans="1:26" ht="24.95" customHeight="1" x14ac:dyDescent="0.25">
      <c r="A170" s="171">
        <v>121</v>
      </c>
      <c r="B170" s="168" t="s">
        <v>223</v>
      </c>
      <c r="C170" s="172" t="s">
        <v>374</v>
      </c>
      <c r="D170" s="168" t="s">
        <v>375</v>
      </c>
      <c r="E170" s="168" t="s">
        <v>206</v>
      </c>
      <c r="F170" s="169">
        <v>16</v>
      </c>
      <c r="G170" s="170"/>
      <c r="H170" s="170"/>
      <c r="I170" s="170">
        <f t="shared" si="36"/>
        <v>0</v>
      </c>
      <c r="J170" s="168">
        <f t="shared" si="37"/>
        <v>60.64</v>
      </c>
      <c r="K170" s="1">
        <f t="shared" si="38"/>
        <v>0</v>
      </c>
      <c r="L170" s="1">
        <f t="shared" si="39"/>
        <v>0</v>
      </c>
      <c r="M170" s="1"/>
      <c r="N170" s="1">
        <v>3.79</v>
      </c>
      <c r="O170" s="1"/>
      <c r="P170" s="167"/>
      <c r="Q170" s="173"/>
      <c r="R170" s="173"/>
      <c r="S170" s="167"/>
      <c r="Z170">
        <v>0</v>
      </c>
    </row>
    <row r="171" spans="1:26" ht="24.95" customHeight="1" x14ac:dyDescent="0.25">
      <c r="A171" s="171">
        <v>122</v>
      </c>
      <c r="B171" s="168" t="s">
        <v>117</v>
      </c>
      <c r="C171" s="172" t="s">
        <v>376</v>
      </c>
      <c r="D171" s="168" t="s">
        <v>377</v>
      </c>
      <c r="E171" s="168" t="s">
        <v>378</v>
      </c>
      <c r="F171" s="169">
        <v>9</v>
      </c>
      <c r="G171" s="170"/>
      <c r="H171" s="170"/>
      <c r="I171" s="170">
        <f t="shared" si="36"/>
        <v>0</v>
      </c>
      <c r="J171" s="168">
        <f t="shared" si="37"/>
        <v>159.93</v>
      </c>
      <c r="K171" s="1">
        <f t="shared" si="38"/>
        <v>0</v>
      </c>
      <c r="L171" s="1"/>
      <c r="M171" s="1">
        <f>ROUND(F171*(G171),2)</f>
        <v>0</v>
      </c>
      <c r="N171" s="1">
        <v>17.77</v>
      </c>
      <c r="O171" s="1"/>
      <c r="P171" s="167"/>
      <c r="Q171" s="173"/>
      <c r="R171" s="173"/>
      <c r="S171" s="167"/>
      <c r="Z171">
        <v>0</v>
      </c>
    </row>
    <row r="172" spans="1:26" ht="24.95" customHeight="1" x14ac:dyDescent="0.25">
      <c r="A172" s="171">
        <v>123</v>
      </c>
      <c r="B172" s="168" t="s">
        <v>117</v>
      </c>
      <c r="C172" s="172" t="s">
        <v>379</v>
      </c>
      <c r="D172" s="168" t="s">
        <v>380</v>
      </c>
      <c r="E172" s="168" t="s">
        <v>378</v>
      </c>
      <c r="F172" s="169">
        <v>9</v>
      </c>
      <c r="G172" s="170"/>
      <c r="H172" s="170"/>
      <c r="I172" s="170">
        <f t="shared" si="36"/>
        <v>0</v>
      </c>
      <c r="J172" s="168">
        <f t="shared" si="37"/>
        <v>164.97</v>
      </c>
      <c r="K172" s="1">
        <f t="shared" si="38"/>
        <v>0</v>
      </c>
      <c r="L172" s="1"/>
      <c r="M172" s="1">
        <f>ROUND(F172*(G172),2)</f>
        <v>0</v>
      </c>
      <c r="N172" s="1">
        <v>18.329999999999998</v>
      </c>
      <c r="O172" s="1"/>
      <c r="P172" s="167"/>
      <c r="Q172" s="173"/>
      <c r="R172" s="173"/>
      <c r="S172" s="167"/>
      <c r="Z172">
        <v>0</v>
      </c>
    </row>
    <row r="173" spans="1:26" ht="24.95" customHeight="1" x14ac:dyDescent="0.25">
      <c r="A173" s="171">
        <v>124</v>
      </c>
      <c r="B173" s="168" t="s">
        <v>166</v>
      </c>
      <c r="C173" s="172" t="s">
        <v>381</v>
      </c>
      <c r="D173" s="168" t="s">
        <v>382</v>
      </c>
      <c r="E173" s="168" t="s">
        <v>127</v>
      </c>
      <c r="F173" s="169">
        <v>9</v>
      </c>
      <c r="G173" s="170"/>
      <c r="H173" s="170"/>
      <c r="I173" s="170">
        <f t="shared" si="36"/>
        <v>0</v>
      </c>
      <c r="J173" s="168">
        <f t="shared" si="37"/>
        <v>60.93</v>
      </c>
      <c r="K173" s="1">
        <f t="shared" si="38"/>
        <v>0</v>
      </c>
      <c r="L173" s="1"/>
      <c r="M173" s="1">
        <f>ROUND(F173*(G173),2)</f>
        <v>0</v>
      </c>
      <c r="N173" s="1">
        <v>6.77</v>
      </c>
      <c r="O173" s="1"/>
      <c r="P173" s="167">
        <f>ROUND(F173*(R173),3)</f>
        <v>4.0000000000000001E-3</v>
      </c>
      <c r="Q173" s="173"/>
      <c r="R173" s="173">
        <v>4.4000000000000002E-4</v>
      </c>
      <c r="S173" s="167"/>
      <c r="Z173">
        <v>0</v>
      </c>
    </row>
    <row r="174" spans="1:26" x14ac:dyDescent="0.25">
      <c r="A174" s="156"/>
      <c r="B174" s="156"/>
      <c r="C174" s="156"/>
      <c r="D174" s="156" t="s">
        <v>79</v>
      </c>
      <c r="E174" s="156"/>
      <c r="F174" s="167"/>
      <c r="G174" s="159"/>
      <c r="H174" s="159">
        <f>ROUND((SUM(M164:M173))/1,2)</f>
        <v>0</v>
      </c>
      <c r="I174" s="159">
        <f>ROUND((SUM(I164:I173))/1,2)</f>
        <v>0</v>
      </c>
      <c r="J174" s="156"/>
      <c r="K174" s="156"/>
      <c r="L174" s="156">
        <f>ROUND((SUM(L164:L173))/1,2)</f>
        <v>0</v>
      </c>
      <c r="M174" s="156">
        <f>ROUND((SUM(M164:M173))/1,2)</f>
        <v>0</v>
      </c>
      <c r="N174" s="156"/>
      <c r="O174" s="156"/>
      <c r="P174" s="174">
        <f>ROUND((SUM(P164:P173))/1,2)</f>
        <v>0.01</v>
      </c>
      <c r="Q174" s="153"/>
      <c r="R174" s="153"/>
      <c r="S174" s="174">
        <f>ROUND((SUM(S164:S173))/1,2)</f>
        <v>0</v>
      </c>
      <c r="T174" s="153"/>
      <c r="U174" s="153"/>
      <c r="V174" s="153"/>
      <c r="W174" s="153"/>
      <c r="X174" s="153"/>
      <c r="Y174" s="153"/>
      <c r="Z174" s="153"/>
    </row>
    <row r="175" spans="1:26" x14ac:dyDescent="0.25">
      <c r="A175" s="1"/>
      <c r="B175" s="1"/>
      <c r="C175" s="1"/>
      <c r="D175" s="1"/>
      <c r="E175" s="1"/>
      <c r="F175" s="163"/>
      <c r="G175" s="149"/>
      <c r="H175" s="149"/>
      <c r="I175" s="149"/>
      <c r="J175" s="1"/>
      <c r="K175" s="1"/>
      <c r="L175" s="1"/>
      <c r="M175" s="1"/>
      <c r="N175" s="1"/>
      <c r="O175" s="1"/>
      <c r="P175" s="1"/>
      <c r="S175" s="1"/>
    </row>
    <row r="176" spans="1:26" x14ac:dyDescent="0.25">
      <c r="A176" s="156"/>
      <c r="B176" s="156"/>
      <c r="C176" s="156"/>
      <c r="D176" s="156" t="s">
        <v>80</v>
      </c>
      <c r="E176" s="156"/>
      <c r="F176" s="167"/>
      <c r="G176" s="157"/>
      <c r="H176" s="157"/>
      <c r="I176" s="157"/>
      <c r="J176" s="156"/>
      <c r="K176" s="156"/>
      <c r="L176" s="156"/>
      <c r="M176" s="156"/>
      <c r="N176" s="156"/>
      <c r="O176" s="156"/>
      <c r="P176" s="156"/>
      <c r="Q176" s="153"/>
      <c r="R176" s="153"/>
      <c r="S176" s="156"/>
      <c r="T176" s="153"/>
      <c r="U176" s="153"/>
      <c r="V176" s="153"/>
      <c r="W176" s="153"/>
      <c r="X176" s="153"/>
      <c r="Y176" s="153"/>
      <c r="Z176" s="153"/>
    </row>
    <row r="177" spans="1:26" ht="24.95" customHeight="1" x14ac:dyDescent="0.25">
      <c r="A177" s="171">
        <v>125</v>
      </c>
      <c r="B177" s="168" t="s">
        <v>383</v>
      </c>
      <c r="C177" s="172" t="s">
        <v>384</v>
      </c>
      <c r="D177" s="168" t="s">
        <v>385</v>
      </c>
      <c r="E177" s="168" t="s">
        <v>127</v>
      </c>
      <c r="F177" s="169">
        <v>9</v>
      </c>
      <c r="G177" s="170"/>
      <c r="H177" s="170"/>
      <c r="I177" s="170">
        <f t="shared" ref="I177:I187" si="40">ROUND(F177*(G177+H177),2)</f>
        <v>0</v>
      </c>
      <c r="J177" s="168">
        <f t="shared" ref="J177:J187" si="41">ROUND(F177*(N177),2)</f>
        <v>13.14</v>
      </c>
      <c r="K177" s="1">
        <f t="shared" ref="K177:K187" si="42">ROUND(F177*(O177),2)</f>
        <v>0</v>
      </c>
      <c r="L177" s="1">
        <f t="shared" ref="L177:L185" si="43">ROUND(F177*(G177),2)</f>
        <v>0</v>
      </c>
      <c r="M177" s="1"/>
      <c r="N177" s="1">
        <v>1.46</v>
      </c>
      <c r="O177" s="1"/>
      <c r="P177" s="167">
        <f>ROUND(F177*(R177),3)</f>
        <v>0</v>
      </c>
      <c r="Q177" s="173"/>
      <c r="R177" s="173">
        <v>5.0000000000000002E-5</v>
      </c>
      <c r="S177" s="167"/>
      <c r="Z177">
        <v>0</v>
      </c>
    </row>
    <row r="178" spans="1:26" ht="24.95" customHeight="1" x14ac:dyDescent="0.25">
      <c r="A178" s="171">
        <v>126</v>
      </c>
      <c r="B178" s="168" t="s">
        <v>383</v>
      </c>
      <c r="C178" s="172" t="s">
        <v>386</v>
      </c>
      <c r="D178" s="168" t="s">
        <v>387</v>
      </c>
      <c r="E178" s="168" t="s">
        <v>127</v>
      </c>
      <c r="F178" s="169">
        <v>9</v>
      </c>
      <c r="G178" s="170"/>
      <c r="H178" s="170"/>
      <c r="I178" s="170">
        <f t="shared" si="40"/>
        <v>0</v>
      </c>
      <c r="J178" s="168">
        <f t="shared" si="41"/>
        <v>50.67</v>
      </c>
      <c r="K178" s="1">
        <f t="shared" si="42"/>
        <v>0</v>
      </c>
      <c r="L178" s="1">
        <f t="shared" si="43"/>
        <v>0</v>
      </c>
      <c r="M178" s="1"/>
      <c r="N178" s="1">
        <v>5.63</v>
      </c>
      <c r="O178" s="1"/>
      <c r="P178" s="167"/>
      <c r="Q178" s="173"/>
      <c r="R178" s="173"/>
      <c r="S178" s="167"/>
      <c r="Z178">
        <v>0</v>
      </c>
    </row>
    <row r="179" spans="1:26" ht="24.95" customHeight="1" x14ac:dyDescent="0.25">
      <c r="A179" s="171">
        <v>127</v>
      </c>
      <c r="B179" s="168" t="s">
        <v>383</v>
      </c>
      <c r="C179" s="172" t="s">
        <v>388</v>
      </c>
      <c r="D179" s="168" t="s">
        <v>389</v>
      </c>
      <c r="E179" s="168" t="s">
        <v>127</v>
      </c>
      <c r="F179" s="169">
        <v>1</v>
      </c>
      <c r="G179" s="170"/>
      <c r="H179" s="170"/>
      <c r="I179" s="170">
        <f t="shared" si="40"/>
        <v>0</v>
      </c>
      <c r="J179" s="168">
        <f t="shared" si="41"/>
        <v>9.2100000000000009</v>
      </c>
      <c r="K179" s="1">
        <f t="shared" si="42"/>
        <v>0</v>
      </c>
      <c r="L179" s="1">
        <f t="shared" si="43"/>
        <v>0</v>
      </c>
      <c r="M179" s="1"/>
      <c r="N179" s="1">
        <v>9.2100000000000009</v>
      </c>
      <c r="O179" s="1"/>
      <c r="P179" s="167"/>
      <c r="Q179" s="173"/>
      <c r="R179" s="173"/>
      <c r="S179" s="167"/>
      <c r="Z179">
        <v>0</v>
      </c>
    </row>
    <row r="180" spans="1:26" ht="24.95" customHeight="1" x14ac:dyDescent="0.25">
      <c r="A180" s="171">
        <v>128</v>
      </c>
      <c r="B180" s="168" t="s">
        <v>383</v>
      </c>
      <c r="C180" s="172" t="s">
        <v>390</v>
      </c>
      <c r="D180" s="168" t="s">
        <v>391</v>
      </c>
      <c r="E180" s="168" t="s">
        <v>127</v>
      </c>
      <c r="F180" s="169">
        <v>8</v>
      </c>
      <c r="G180" s="170"/>
      <c r="H180" s="170"/>
      <c r="I180" s="170">
        <f t="shared" si="40"/>
        <v>0</v>
      </c>
      <c r="J180" s="168">
        <f t="shared" si="41"/>
        <v>90.88</v>
      </c>
      <c r="K180" s="1">
        <f t="shared" si="42"/>
        <v>0</v>
      </c>
      <c r="L180" s="1">
        <f t="shared" si="43"/>
        <v>0</v>
      </c>
      <c r="M180" s="1"/>
      <c r="N180" s="1">
        <v>11.36</v>
      </c>
      <c r="O180" s="1"/>
      <c r="P180" s="167"/>
      <c r="Q180" s="173"/>
      <c r="R180" s="173"/>
      <c r="S180" s="167"/>
      <c r="Z180">
        <v>0</v>
      </c>
    </row>
    <row r="181" spans="1:26" ht="24.95" customHeight="1" x14ac:dyDescent="0.25">
      <c r="A181" s="171">
        <v>129</v>
      </c>
      <c r="B181" s="168" t="s">
        <v>383</v>
      </c>
      <c r="C181" s="172" t="s">
        <v>392</v>
      </c>
      <c r="D181" s="168" t="s">
        <v>393</v>
      </c>
      <c r="E181" s="168" t="s">
        <v>199</v>
      </c>
      <c r="F181" s="169">
        <v>9.8000000000000004E-2</v>
      </c>
      <c r="G181" s="170"/>
      <c r="H181" s="170"/>
      <c r="I181" s="170">
        <f t="shared" si="40"/>
        <v>0</v>
      </c>
      <c r="J181" s="168">
        <f t="shared" si="41"/>
        <v>3.11</v>
      </c>
      <c r="K181" s="1">
        <f t="shared" si="42"/>
        <v>0</v>
      </c>
      <c r="L181" s="1">
        <f t="shared" si="43"/>
        <v>0</v>
      </c>
      <c r="M181" s="1"/>
      <c r="N181" s="1">
        <v>31.69</v>
      </c>
      <c r="O181" s="1"/>
      <c r="P181" s="167"/>
      <c r="Q181" s="173"/>
      <c r="R181" s="173"/>
      <c r="S181" s="167"/>
      <c r="Z181">
        <v>0</v>
      </c>
    </row>
    <row r="182" spans="1:26" ht="24.95" customHeight="1" x14ac:dyDescent="0.25">
      <c r="A182" s="171">
        <v>130</v>
      </c>
      <c r="B182" s="168" t="s">
        <v>394</v>
      </c>
      <c r="C182" s="172" t="s">
        <v>395</v>
      </c>
      <c r="D182" s="168" t="s">
        <v>396</v>
      </c>
      <c r="E182" s="168" t="s">
        <v>127</v>
      </c>
      <c r="F182" s="169">
        <v>1</v>
      </c>
      <c r="G182" s="170"/>
      <c r="H182" s="170"/>
      <c r="I182" s="170">
        <f t="shared" si="40"/>
        <v>0</v>
      </c>
      <c r="J182" s="168">
        <f t="shared" si="41"/>
        <v>2.97</v>
      </c>
      <c r="K182" s="1">
        <f t="shared" si="42"/>
        <v>0</v>
      </c>
      <c r="L182" s="1">
        <f t="shared" si="43"/>
        <v>0</v>
      </c>
      <c r="M182" s="1"/>
      <c r="N182" s="1">
        <v>2.9699999999999998</v>
      </c>
      <c r="O182" s="1"/>
      <c r="P182" s="167">
        <f>ROUND(F182*(R182),3)</f>
        <v>0</v>
      </c>
      <c r="Q182" s="173"/>
      <c r="R182" s="173">
        <v>7.6799999999999997E-5</v>
      </c>
      <c r="S182" s="167">
        <f>ROUND(F182*(X182),3)</f>
        <v>2.4E-2</v>
      </c>
      <c r="X182">
        <v>2.4E-2</v>
      </c>
      <c r="Z182">
        <v>0</v>
      </c>
    </row>
    <row r="183" spans="1:26" ht="24.95" customHeight="1" x14ac:dyDescent="0.25">
      <c r="A183" s="171">
        <v>131</v>
      </c>
      <c r="B183" s="168" t="s">
        <v>394</v>
      </c>
      <c r="C183" s="172" t="s">
        <v>397</v>
      </c>
      <c r="D183" s="168" t="s">
        <v>398</v>
      </c>
      <c r="E183" s="168" t="s">
        <v>127</v>
      </c>
      <c r="F183" s="169">
        <v>5</v>
      </c>
      <c r="G183" s="170"/>
      <c r="H183" s="170"/>
      <c r="I183" s="170">
        <f t="shared" si="40"/>
        <v>0</v>
      </c>
      <c r="J183" s="168">
        <f t="shared" si="41"/>
        <v>19.350000000000001</v>
      </c>
      <c r="K183" s="1">
        <f t="shared" si="42"/>
        <v>0</v>
      </c>
      <c r="L183" s="1">
        <f t="shared" si="43"/>
        <v>0</v>
      </c>
      <c r="M183" s="1"/>
      <c r="N183" s="1">
        <v>3.87</v>
      </c>
      <c r="O183" s="1"/>
      <c r="P183" s="167">
        <f>ROUND(F183*(R183),3)</f>
        <v>0</v>
      </c>
      <c r="Q183" s="173"/>
      <c r="R183" s="173">
        <v>7.6799999999999997E-5</v>
      </c>
      <c r="S183" s="167">
        <f>ROUND(F183*(X183),3)</f>
        <v>0.23</v>
      </c>
      <c r="X183">
        <v>4.5999999999999999E-2</v>
      </c>
      <c r="Z183">
        <v>0</v>
      </c>
    </row>
    <row r="184" spans="1:26" ht="24.95" customHeight="1" x14ac:dyDescent="0.25">
      <c r="A184" s="171">
        <v>132</v>
      </c>
      <c r="B184" s="168" t="s">
        <v>394</v>
      </c>
      <c r="C184" s="172" t="s">
        <v>399</v>
      </c>
      <c r="D184" s="168" t="s">
        <v>400</v>
      </c>
      <c r="E184" s="168" t="s">
        <v>199</v>
      </c>
      <c r="F184" s="169">
        <v>0.254</v>
      </c>
      <c r="G184" s="170"/>
      <c r="H184" s="170"/>
      <c r="I184" s="170">
        <f t="shared" si="40"/>
        <v>0</v>
      </c>
      <c r="J184" s="168">
        <f t="shared" si="41"/>
        <v>7.34</v>
      </c>
      <c r="K184" s="1">
        <f t="shared" si="42"/>
        <v>0</v>
      </c>
      <c r="L184" s="1">
        <f t="shared" si="43"/>
        <v>0</v>
      </c>
      <c r="M184" s="1"/>
      <c r="N184" s="1">
        <v>28.9</v>
      </c>
      <c r="O184" s="1"/>
      <c r="P184" s="167"/>
      <c r="Q184" s="173"/>
      <c r="R184" s="173"/>
      <c r="S184" s="167"/>
      <c r="Z184">
        <v>0</v>
      </c>
    </row>
    <row r="185" spans="1:26" ht="24.95" customHeight="1" x14ac:dyDescent="0.25">
      <c r="A185" s="171">
        <v>133</v>
      </c>
      <c r="B185" s="168" t="s">
        <v>401</v>
      </c>
      <c r="C185" s="172" t="s">
        <v>402</v>
      </c>
      <c r="D185" s="168" t="s">
        <v>403</v>
      </c>
      <c r="E185" s="168" t="s">
        <v>127</v>
      </c>
      <c r="F185" s="169">
        <v>9</v>
      </c>
      <c r="G185" s="170"/>
      <c r="H185" s="170"/>
      <c r="I185" s="170">
        <f t="shared" si="40"/>
        <v>0</v>
      </c>
      <c r="J185" s="168">
        <f t="shared" si="41"/>
        <v>30.15</v>
      </c>
      <c r="K185" s="1">
        <f t="shared" si="42"/>
        <v>0</v>
      </c>
      <c r="L185" s="1">
        <f t="shared" si="43"/>
        <v>0</v>
      </c>
      <c r="M185" s="1"/>
      <c r="N185" s="1">
        <v>3.35</v>
      </c>
      <c r="O185" s="1"/>
      <c r="P185" s="167"/>
      <c r="Q185" s="173"/>
      <c r="R185" s="173"/>
      <c r="S185" s="167"/>
      <c r="Z185">
        <v>0</v>
      </c>
    </row>
    <row r="186" spans="1:26" ht="24.95" customHeight="1" x14ac:dyDescent="0.25">
      <c r="A186" s="171">
        <v>134</v>
      </c>
      <c r="B186" s="168" t="s">
        <v>404</v>
      </c>
      <c r="C186" s="172" t="s">
        <v>405</v>
      </c>
      <c r="D186" s="168" t="s">
        <v>593</v>
      </c>
      <c r="E186" s="168" t="s">
        <v>378</v>
      </c>
      <c r="F186" s="169">
        <v>1</v>
      </c>
      <c r="G186" s="170"/>
      <c r="H186" s="170"/>
      <c r="I186" s="170">
        <f t="shared" si="40"/>
        <v>0</v>
      </c>
      <c r="J186" s="168">
        <f t="shared" si="41"/>
        <v>59.9</v>
      </c>
      <c r="K186" s="1">
        <f t="shared" si="42"/>
        <v>0</v>
      </c>
      <c r="L186" s="1"/>
      <c r="M186" s="1">
        <f>ROUND(F186*(G186),2)</f>
        <v>0</v>
      </c>
      <c r="N186" s="1">
        <v>59.9</v>
      </c>
      <c r="O186" s="1"/>
      <c r="P186" s="167"/>
      <c r="Q186" s="173"/>
      <c r="R186" s="173"/>
      <c r="S186" s="167">
        <f>ROUND(F186*(X186),3)</f>
        <v>0.01</v>
      </c>
      <c r="X186">
        <v>0.01</v>
      </c>
      <c r="Z186">
        <v>0</v>
      </c>
    </row>
    <row r="187" spans="1:26" ht="24.95" customHeight="1" x14ac:dyDescent="0.25">
      <c r="A187" s="171">
        <v>135</v>
      </c>
      <c r="B187" s="168" t="s">
        <v>404</v>
      </c>
      <c r="C187" s="172" t="s">
        <v>406</v>
      </c>
      <c r="D187" s="168" t="s">
        <v>594</v>
      </c>
      <c r="E187" s="168" t="s">
        <v>378</v>
      </c>
      <c r="F187" s="169">
        <v>8</v>
      </c>
      <c r="G187" s="170"/>
      <c r="H187" s="170"/>
      <c r="I187" s="170">
        <f t="shared" si="40"/>
        <v>0</v>
      </c>
      <c r="J187" s="168">
        <f t="shared" si="41"/>
        <v>2268</v>
      </c>
      <c r="K187" s="1">
        <f t="shared" si="42"/>
        <v>0</v>
      </c>
      <c r="L187" s="1"/>
      <c r="M187" s="1">
        <f>ROUND(F187*(G187),2)</f>
        <v>0</v>
      </c>
      <c r="N187" s="1">
        <v>283.5</v>
      </c>
      <c r="O187" s="1"/>
      <c r="P187" s="167"/>
      <c r="Q187" s="173"/>
      <c r="R187" s="173"/>
      <c r="S187" s="167"/>
      <c r="Z187">
        <v>0</v>
      </c>
    </row>
    <row r="188" spans="1:26" x14ac:dyDescent="0.25">
      <c r="A188" s="156"/>
      <c r="B188" s="156"/>
      <c r="C188" s="156"/>
      <c r="D188" s="156" t="s">
        <v>80</v>
      </c>
      <c r="E188" s="156"/>
      <c r="F188" s="167"/>
      <c r="G188" s="159"/>
      <c r="H188" s="159">
        <f>ROUND((SUM(M176:M187))/1,2)</f>
        <v>0</v>
      </c>
      <c r="I188" s="159">
        <f>ROUND((SUM(I176:I187))/1,2)</f>
        <v>0</v>
      </c>
      <c r="J188" s="156"/>
      <c r="K188" s="156"/>
      <c r="L188" s="156">
        <f>ROUND((SUM(L176:L187))/1,2)</f>
        <v>0</v>
      </c>
      <c r="M188" s="156">
        <f>ROUND((SUM(M176:M187))/1,2)</f>
        <v>0</v>
      </c>
      <c r="N188" s="156"/>
      <c r="O188" s="156"/>
      <c r="P188" s="174">
        <f>ROUND((SUM(P176:P187))/1,2)</f>
        <v>0</v>
      </c>
      <c r="Q188" s="153"/>
      <c r="R188" s="153"/>
      <c r="S188" s="174">
        <f>ROUND((SUM(S176:S187))/1,2)</f>
        <v>0.26</v>
      </c>
      <c r="T188" s="153"/>
      <c r="U188" s="153"/>
      <c r="V188" s="153"/>
      <c r="W188" s="153"/>
      <c r="X188" s="153"/>
      <c r="Y188" s="153"/>
      <c r="Z188" s="153"/>
    </row>
    <row r="189" spans="1:26" x14ac:dyDescent="0.25">
      <c r="A189" s="1"/>
      <c r="B189" s="1"/>
      <c r="C189" s="1"/>
      <c r="D189" s="1"/>
      <c r="E189" s="1"/>
      <c r="F189" s="163"/>
      <c r="G189" s="149"/>
      <c r="H189" s="149"/>
      <c r="I189" s="149"/>
      <c r="J189" s="1"/>
      <c r="K189" s="1"/>
      <c r="L189" s="1"/>
      <c r="M189" s="1"/>
      <c r="N189" s="1"/>
      <c r="O189" s="1"/>
      <c r="P189" s="1"/>
      <c r="S189" s="1"/>
    </row>
    <row r="190" spans="1:26" x14ac:dyDescent="0.25">
      <c r="A190" s="156"/>
      <c r="B190" s="156"/>
      <c r="C190" s="156"/>
      <c r="D190" s="156" t="s">
        <v>81</v>
      </c>
      <c r="E190" s="156"/>
      <c r="F190" s="167"/>
      <c r="G190" s="157"/>
      <c r="H190" s="157"/>
      <c r="I190" s="157"/>
      <c r="J190" s="156"/>
      <c r="K190" s="156"/>
      <c r="L190" s="156"/>
      <c r="M190" s="156"/>
      <c r="N190" s="156"/>
      <c r="O190" s="156"/>
      <c r="P190" s="156"/>
      <c r="Q190" s="153"/>
      <c r="R190" s="153"/>
      <c r="S190" s="156"/>
      <c r="T190" s="153"/>
      <c r="U190" s="153"/>
      <c r="V190" s="153"/>
      <c r="W190" s="153"/>
      <c r="X190" s="153"/>
      <c r="Y190" s="153"/>
      <c r="Z190" s="153"/>
    </row>
    <row r="191" spans="1:26" ht="24.95" customHeight="1" x14ac:dyDescent="0.25">
      <c r="A191" s="171">
        <v>136</v>
      </c>
      <c r="B191" s="168" t="s">
        <v>407</v>
      </c>
      <c r="C191" s="172" t="s">
        <v>408</v>
      </c>
      <c r="D191" s="168" t="s">
        <v>595</v>
      </c>
      <c r="E191" s="168" t="s">
        <v>133</v>
      </c>
      <c r="F191" s="169">
        <v>56.78</v>
      </c>
      <c r="G191" s="170"/>
      <c r="H191" s="170"/>
      <c r="I191" s="170">
        <f>ROUND(F191*(G191+H191),2)</f>
        <v>0</v>
      </c>
      <c r="J191" s="168">
        <f>ROUND(F191*(N191),2)</f>
        <v>2105.4</v>
      </c>
      <c r="K191" s="1">
        <f>ROUND(F191*(O191),2)</f>
        <v>0</v>
      </c>
      <c r="L191" s="1">
        <f>ROUND(F191*(G191),2)</f>
        <v>0</v>
      </c>
      <c r="M191" s="1"/>
      <c r="N191" s="1">
        <v>37.08</v>
      </c>
      <c r="O191" s="1"/>
      <c r="P191" s="167">
        <f>ROUND(F191*(R191),3)</f>
        <v>1.4239999999999999</v>
      </c>
      <c r="Q191" s="173"/>
      <c r="R191" s="173">
        <v>2.5072313999999998E-2</v>
      </c>
      <c r="S191" s="167"/>
      <c r="Z191">
        <v>0</v>
      </c>
    </row>
    <row r="192" spans="1:26" ht="24.95" customHeight="1" x14ac:dyDescent="0.25">
      <c r="A192" s="171">
        <v>137</v>
      </c>
      <c r="B192" s="168" t="s">
        <v>407</v>
      </c>
      <c r="C192" s="172" t="s">
        <v>409</v>
      </c>
      <c r="D192" s="168" t="s">
        <v>410</v>
      </c>
      <c r="E192" s="168" t="s">
        <v>199</v>
      </c>
      <c r="F192" s="169">
        <v>1.4236059889199999</v>
      </c>
      <c r="G192" s="170"/>
      <c r="H192" s="170"/>
      <c r="I192" s="170">
        <f>ROUND(F192*(G192+H192),2)</f>
        <v>0</v>
      </c>
      <c r="J192" s="168">
        <f>ROUND(F192*(N192),2)</f>
        <v>51.85</v>
      </c>
      <c r="K192" s="1">
        <f>ROUND(F192*(O192),2)</f>
        <v>0</v>
      </c>
      <c r="L192" s="1">
        <f>ROUND(F192*(G192),2)</f>
        <v>0</v>
      </c>
      <c r="M192" s="1"/>
      <c r="N192" s="1">
        <v>36.42</v>
      </c>
      <c r="O192" s="1"/>
      <c r="P192" s="167"/>
      <c r="Q192" s="173"/>
      <c r="R192" s="173"/>
      <c r="S192" s="167"/>
      <c r="Z192">
        <v>0</v>
      </c>
    </row>
    <row r="193" spans="1:26" x14ac:dyDescent="0.25">
      <c r="A193" s="156"/>
      <c r="B193" s="156"/>
      <c r="C193" s="156"/>
      <c r="D193" s="156" t="s">
        <v>81</v>
      </c>
      <c r="E193" s="156"/>
      <c r="F193" s="167"/>
      <c r="G193" s="159"/>
      <c r="H193" s="159">
        <f>ROUND((SUM(M190:M192))/1,2)</f>
        <v>0</v>
      </c>
      <c r="I193" s="159">
        <f>ROUND((SUM(I190:I192))/1,2)</f>
        <v>0</v>
      </c>
      <c r="J193" s="156"/>
      <c r="K193" s="156"/>
      <c r="L193" s="156">
        <f>ROUND((SUM(L190:L192))/1,2)</f>
        <v>0</v>
      </c>
      <c r="M193" s="156">
        <f>ROUND((SUM(M190:M192))/1,2)</f>
        <v>0</v>
      </c>
      <c r="N193" s="156"/>
      <c r="O193" s="156"/>
      <c r="P193" s="174">
        <f>ROUND((SUM(P190:P192))/1,2)</f>
        <v>1.42</v>
      </c>
      <c r="Q193" s="153"/>
      <c r="R193" s="153"/>
      <c r="S193" s="174">
        <f>ROUND((SUM(S190:S192))/1,2)</f>
        <v>0</v>
      </c>
      <c r="T193" s="153"/>
      <c r="U193" s="153"/>
      <c r="V193" s="153"/>
      <c r="W193" s="153"/>
      <c r="X193" s="153"/>
      <c r="Y193" s="153"/>
      <c r="Z193" s="153"/>
    </row>
    <row r="194" spans="1:26" x14ac:dyDescent="0.25">
      <c r="A194" s="1"/>
      <c r="B194" s="1"/>
      <c r="C194" s="1"/>
      <c r="D194" s="1"/>
      <c r="E194" s="1"/>
      <c r="F194" s="163"/>
      <c r="G194" s="149"/>
      <c r="H194" s="149"/>
      <c r="I194" s="149"/>
      <c r="J194" s="1"/>
      <c r="K194" s="1"/>
      <c r="L194" s="1"/>
      <c r="M194" s="1"/>
      <c r="N194" s="1"/>
      <c r="O194" s="1"/>
      <c r="P194" s="1"/>
      <c r="S194" s="1"/>
    </row>
    <row r="195" spans="1:26" x14ac:dyDescent="0.25">
      <c r="A195" s="156"/>
      <c r="B195" s="156"/>
      <c r="C195" s="156"/>
      <c r="D195" s="156" t="s">
        <v>82</v>
      </c>
      <c r="E195" s="156"/>
      <c r="F195" s="167"/>
      <c r="G195" s="157"/>
      <c r="H195" s="157"/>
      <c r="I195" s="157"/>
      <c r="J195" s="156"/>
      <c r="K195" s="156"/>
      <c r="L195" s="156"/>
      <c r="M195" s="156"/>
      <c r="N195" s="156"/>
      <c r="O195" s="156"/>
      <c r="P195" s="156"/>
      <c r="Q195" s="153"/>
      <c r="R195" s="153"/>
      <c r="S195" s="156"/>
      <c r="T195" s="153"/>
      <c r="U195" s="153"/>
      <c r="V195" s="153"/>
      <c r="W195" s="153"/>
      <c r="X195" s="153"/>
      <c r="Y195" s="153"/>
      <c r="Z195" s="153"/>
    </row>
    <row r="196" spans="1:26" ht="24.95" customHeight="1" x14ac:dyDescent="0.25">
      <c r="A196" s="171">
        <v>138</v>
      </c>
      <c r="B196" s="168" t="s">
        <v>411</v>
      </c>
      <c r="C196" s="172" t="s">
        <v>412</v>
      </c>
      <c r="D196" s="168" t="s">
        <v>413</v>
      </c>
      <c r="E196" s="168" t="s">
        <v>127</v>
      </c>
      <c r="F196" s="169">
        <v>4</v>
      </c>
      <c r="G196" s="170"/>
      <c r="H196" s="170"/>
      <c r="I196" s="170">
        <f t="shared" ref="I196:I201" si="44">ROUND(F196*(G196+H196),2)</f>
        <v>0</v>
      </c>
      <c r="J196" s="168">
        <f t="shared" ref="J196:J201" si="45">ROUND(F196*(N196),2)</f>
        <v>30.08</v>
      </c>
      <c r="K196" s="1">
        <f t="shared" ref="K196:K201" si="46">ROUND(F196*(O196),2)</f>
        <v>0</v>
      </c>
      <c r="L196" s="1">
        <f>ROUND(F196*(G196),2)</f>
        <v>0</v>
      </c>
      <c r="M196" s="1"/>
      <c r="N196" s="1">
        <v>7.52</v>
      </c>
      <c r="O196" s="1"/>
      <c r="P196" s="167"/>
      <c r="Q196" s="173"/>
      <c r="R196" s="173"/>
      <c r="S196" s="167"/>
      <c r="Z196">
        <v>0</v>
      </c>
    </row>
    <row r="197" spans="1:26" ht="24.95" customHeight="1" x14ac:dyDescent="0.25">
      <c r="A197" s="171">
        <v>139</v>
      </c>
      <c r="B197" s="168" t="s">
        <v>411</v>
      </c>
      <c r="C197" s="172" t="s">
        <v>414</v>
      </c>
      <c r="D197" s="168" t="s">
        <v>415</v>
      </c>
      <c r="E197" s="168" t="s">
        <v>127</v>
      </c>
      <c r="F197" s="169">
        <v>3</v>
      </c>
      <c r="G197" s="170"/>
      <c r="H197" s="170"/>
      <c r="I197" s="170">
        <f t="shared" si="44"/>
        <v>0</v>
      </c>
      <c r="J197" s="168">
        <f t="shared" si="45"/>
        <v>19.170000000000002</v>
      </c>
      <c r="K197" s="1">
        <f t="shared" si="46"/>
        <v>0</v>
      </c>
      <c r="L197" s="1">
        <f>ROUND(F197*(G197),2)</f>
        <v>0</v>
      </c>
      <c r="M197" s="1"/>
      <c r="N197" s="1">
        <v>6.39</v>
      </c>
      <c r="O197" s="1"/>
      <c r="P197" s="167"/>
      <c r="Q197" s="173"/>
      <c r="R197" s="173"/>
      <c r="S197" s="167"/>
      <c r="Z197">
        <v>0</v>
      </c>
    </row>
    <row r="198" spans="1:26" ht="24.95" customHeight="1" x14ac:dyDescent="0.25">
      <c r="A198" s="171">
        <v>140</v>
      </c>
      <c r="B198" s="168" t="s">
        <v>411</v>
      </c>
      <c r="C198" s="172" t="s">
        <v>416</v>
      </c>
      <c r="D198" s="168" t="s">
        <v>417</v>
      </c>
      <c r="E198" s="168" t="s">
        <v>199</v>
      </c>
      <c r="F198" s="169">
        <v>0.126</v>
      </c>
      <c r="G198" s="170"/>
      <c r="H198" s="170"/>
      <c r="I198" s="170">
        <f t="shared" si="44"/>
        <v>0</v>
      </c>
      <c r="J198" s="168">
        <f t="shared" si="45"/>
        <v>2.74</v>
      </c>
      <c r="K198" s="1">
        <f t="shared" si="46"/>
        <v>0</v>
      </c>
      <c r="L198" s="1">
        <f>ROUND(F198*(G198),2)</f>
        <v>0</v>
      </c>
      <c r="M198" s="1"/>
      <c r="N198" s="1">
        <v>21.76</v>
      </c>
      <c r="O198" s="1"/>
      <c r="P198" s="167"/>
      <c r="Q198" s="173"/>
      <c r="R198" s="173"/>
      <c r="S198" s="167"/>
      <c r="Z198">
        <v>0</v>
      </c>
    </row>
    <row r="199" spans="1:26" ht="24.95" customHeight="1" x14ac:dyDescent="0.25">
      <c r="A199" s="171">
        <v>141</v>
      </c>
      <c r="B199" s="168" t="s">
        <v>228</v>
      </c>
      <c r="C199" s="172" t="s">
        <v>418</v>
      </c>
      <c r="D199" s="168" t="s">
        <v>419</v>
      </c>
      <c r="E199" s="168" t="s">
        <v>127</v>
      </c>
      <c r="F199" s="169">
        <v>1</v>
      </c>
      <c r="G199" s="170"/>
      <c r="H199" s="170"/>
      <c r="I199" s="170">
        <f t="shared" si="44"/>
        <v>0</v>
      </c>
      <c r="J199" s="168">
        <f t="shared" si="45"/>
        <v>99</v>
      </c>
      <c r="K199" s="1">
        <f t="shared" si="46"/>
        <v>0</v>
      </c>
      <c r="L199" s="1"/>
      <c r="M199" s="1">
        <f>ROUND(F199*(G199),2)</f>
        <v>0</v>
      </c>
      <c r="N199" s="1">
        <v>99</v>
      </c>
      <c r="O199" s="1"/>
      <c r="P199" s="167">
        <f>ROUND(F199*(R199),3)</f>
        <v>1.7999999999999999E-2</v>
      </c>
      <c r="Q199" s="173"/>
      <c r="R199" s="173">
        <v>1.7999999999999999E-2</v>
      </c>
      <c r="S199" s="167"/>
      <c r="Z199">
        <v>0</v>
      </c>
    </row>
    <row r="200" spans="1:26" ht="24.95" customHeight="1" x14ac:dyDescent="0.25">
      <c r="A200" s="171">
        <v>142</v>
      </c>
      <c r="B200" s="168" t="s">
        <v>228</v>
      </c>
      <c r="C200" s="172" t="s">
        <v>420</v>
      </c>
      <c r="D200" s="168" t="s">
        <v>421</v>
      </c>
      <c r="E200" s="168" t="s">
        <v>127</v>
      </c>
      <c r="F200" s="169">
        <v>2</v>
      </c>
      <c r="G200" s="170"/>
      <c r="H200" s="170"/>
      <c r="I200" s="170">
        <f t="shared" si="44"/>
        <v>0</v>
      </c>
      <c r="J200" s="168">
        <f t="shared" si="45"/>
        <v>225</v>
      </c>
      <c r="K200" s="1">
        <f t="shared" si="46"/>
        <v>0</v>
      </c>
      <c r="L200" s="1"/>
      <c r="M200" s="1">
        <f>ROUND(F200*(G200),2)</f>
        <v>0</v>
      </c>
      <c r="N200" s="1">
        <v>112.5</v>
      </c>
      <c r="O200" s="1"/>
      <c r="P200" s="167">
        <f>ROUND(F200*(R200),3)</f>
        <v>3.5999999999999997E-2</v>
      </c>
      <c r="Q200" s="173"/>
      <c r="R200" s="173">
        <v>1.7999999999999999E-2</v>
      </c>
      <c r="S200" s="167"/>
      <c r="Z200">
        <v>0</v>
      </c>
    </row>
    <row r="201" spans="1:26" ht="35.1" customHeight="1" x14ac:dyDescent="0.25">
      <c r="A201" s="171">
        <v>143</v>
      </c>
      <c r="B201" s="168" t="s">
        <v>228</v>
      </c>
      <c r="C201" s="172" t="s">
        <v>422</v>
      </c>
      <c r="D201" s="168" t="s">
        <v>423</v>
      </c>
      <c r="E201" s="168" t="s">
        <v>127</v>
      </c>
      <c r="F201" s="169">
        <v>4</v>
      </c>
      <c r="G201" s="170"/>
      <c r="H201" s="170"/>
      <c r="I201" s="170">
        <f t="shared" si="44"/>
        <v>0</v>
      </c>
      <c r="J201" s="168">
        <f t="shared" si="45"/>
        <v>1440</v>
      </c>
      <c r="K201" s="1">
        <f t="shared" si="46"/>
        <v>0</v>
      </c>
      <c r="L201" s="1"/>
      <c r="M201" s="1">
        <f>ROUND(F201*(G201),2)</f>
        <v>0</v>
      </c>
      <c r="N201" s="1">
        <v>360</v>
      </c>
      <c r="O201" s="1"/>
      <c r="P201" s="167">
        <f>ROUND(F201*(R201),3)</f>
        <v>7.1999999999999995E-2</v>
      </c>
      <c r="Q201" s="173"/>
      <c r="R201" s="173">
        <v>1.7999999999999999E-2</v>
      </c>
      <c r="S201" s="167"/>
      <c r="Z201">
        <v>0</v>
      </c>
    </row>
    <row r="202" spans="1:26" x14ac:dyDescent="0.25">
      <c r="A202" s="156"/>
      <c r="B202" s="156"/>
      <c r="C202" s="156"/>
      <c r="D202" s="156" t="s">
        <v>82</v>
      </c>
      <c r="E202" s="156"/>
      <c r="F202" s="167"/>
      <c r="G202" s="159"/>
      <c r="H202" s="159">
        <f>ROUND((SUM(M195:M201))/1,2)</f>
        <v>0</v>
      </c>
      <c r="I202" s="159">
        <f>ROUND((SUM(I195:I201))/1,2)</f>
        <v>0</v>
      </c>
      <c r="J202" s="156"/>
      <c r="K202" s="156"/>
      <c r="L202" s="156">
        <f>ROUND((SUM(L195:L201))/1,2)</f>
        <v>0</v>
      </c>
      <c r="M202" s="156">
        <f>ROUND((SUM(M195:M201))/1,2)</f>
        <v>0</v>
      </c>
      <c r="N202" s="156"/>
      <c r="O202" s="156"/>
      <c r="P202" s="174">
        <f>ROUND((SUM(P195:P201))/1,2)</f>
        <v>0.13</v>
      </c>
      <c r="Q202" s="153"/>
      <c r="R202" s="153"/>
      <c r="S202" s="174">
        <f>ROUND((SUM(S195:S201))/1,2)</f>
        <v>0</v>
      </c>
      <c r="T202" s="153"/>
      <c r="U202" s="153"/>
      <c r="V202" s="153"/>
      <c r="W202" s="153"/>
      <c r="X202" s="153"/>
      <c r="Y202" s="153"/>
      <c r="Z202" s="153"/>
    </row>
    <row r="203" spans="1:26" x14ac:dyDescent="0.25">
      <c r="A203" s="1"/>
      <c r="B203" s="1"/>
      <c r="C203" s="1"/>
      <c r="D203" s="1"/>
      <c r="E203" s="1"/>
      <c r="F203" s="163"/>
      <c r="G203" s="149"/>
      <c r="H203" s="149"/>
      <c r="I203" s="149"/>
      <c r="J203" s="1"/>
      <c r="K203" s="1"/>
      <c r="L203" s="1"/>
      <c r="M203" s="1"/>
      <c r="N203" s="1"/>
      <c r="O203" s="1"/>
      <c r="P203" s="1"/>
      <c r="S203" s="1"/>
    </row>
    <row r="204" spans="1:26" x14ac:dyDescent="0.25">
      <c r="A204" s="156"/>
      <c r="B204" s="156"/>
      <c r="C204" s="156"/>
      <c r="D204" s="156" t="s">
        <v>83</v>
      </c>
      <c r="E204" s="156"/>
      <c r="F204" s="167"/>
      <c r="G204" s="157"/>
      <c r="H204" s="157"/>
      <c r="I204" s="157"/>
      <c r="J204" s="156"/>
      <c r="K204" s="156"/>
      <c r="L204" s="156"/>
      <c r="M204" s="156"/>
      <c r="N204" s="156"/>
      <c r="O204" s="156"/>
      <c r="P204" s="156"/>
      <c r="Q204" s="153"/>
      <c r="R204" s="153"/>
      <c r="S204" s="156"/>
      <c r="T204" s="153"/>
      <c r="U204" s="153"/>
      <c r="V204" s="153"/>
      <c r="W204" s="153"/>
      <c r="X204" s="153"/>
      <c r="Y204" s="153"/>
      <c r="Z204" s="153"/>
    </row>
    <row r="205" spans="1:26" ht="24.95" customHeight="1" x14ac:dyDescent="0.25">
      <c r="A205" s="171">
        <v>144</v>
      </c>
      <c r="B205" s="168" t="s">
        <v>424</v>
      </c>
      <c r="C205" s="172" t="s">
        <v>425</v>
      </c>
      <c r="D205" s="168" t="s">
        <v>426</v>
      </c>
      <c r="E205" s="168" t="s">
        <v>127</v>
      </c>
      <c r="F205" s="169">
        <v>4</v>
      </c>
      <c r="G205" s="170"/>
      <c r="H205" s="170"/>
      <c r="I205" s="170">
        <f>ROUND(F205*(G205+H205),2)</f>
        <v>0</v>
      </c>
      <c r="J205" s="168">
        <f>ROUND(F205*(N205),2)</f>
        <v>9.1999999999999993</v>
      </c>
      <c r="K205" s="1">
        <f>ROUND(F205*(O205),2)</f>
        <v>0</v>
      </c>
      <c r="L205" s="1">
        <f>ROUND(F205*(G205),2)</f>
        <v>0</v>
      </c>
      <c r="M205" s="1"/>
      <c r="N205" s="1">
        <v>2.2999999999999998</v>
      </c>
      <c r="O205" s="1"/>
      <c r="P205" s="167">
        <f>ROUND(F205*(R205),3)</f>
        <v>0</v>
      </c>
      <c r="Q205" s="173"/>
      <c r="R205" s="173">
        <v>3.0000000000000001E-5</v>
      </c>
      <c r="S205" s="167"/>
      <c r="Z205">
        <v>0</v>
      </c>
    </row>
    <row r="206" spans="1:26" ht="24.95" customHeight="1" x14ac:dyDescent="0.25">
      <c r="A206" s="171">
        <v>145</v>
      </c>
      <c r="B206" s="168" t="s">
        <v>427</v>
      </c>
      <c r="C206" s="172" t="s">
        <v>428</v>
      </c>
      <c r="D206" s="168" t="s">
        <v>429</v>
      </c>
      <c r="E206" s="175">
        <v>1</v>
      </c>
      <c r="F206" s="169">
        <v>0.01</v>
      </c>
      <c r="G206" s="170"/>
      <c r="H206" s="170"/>
      <c r="I206" s="170">
        <f>ROUND(F206*(G206+H206),2)</f>
        <v>0</v>
      </c>
      <c r="J206" s="168">
        <f>ROUND(F206*(N206),2)</f>
        <v>0.51</v>
      </c>
      <c r="K206" s="1">
        <f>ROUND(F206*(O206),2)</f>
        <v>0</v>
      </c>
      <c r="L206" s="1">
        <f>ROUND(F206*(G206),2)</f>
        <v>0</v>
      </c>
      <c r="M206" s="1"/>
      <c r="N206" s="1">
        <v>51.43</v>
      </c>
      <c r="O206" s="1"/>
      <c r="P206" s="167"/>
      <c r="Q206" s="173"/>
      <c r="R206" s="173"/>
      <c r="S206" s="167"/>
      <c r="Z206">
        <v>0</v>
      </c>
    </row>
    <row r="207" spans="1:26" ht="24.95" customHeight="1" x14ac:dyDescent="0.25">
      <c r="A207" s="171">
        <v>146</v>
      </c>
      <c r="B207" s="168" t="s">
        <v>430</v>
      </c>
      <c r="C207" s="172" t="s">
        <v>431</v>
      </c>
      <c r="D207" s="168" t="s">
        <v>432</v>
      </c>
      <c r="E207" s="168" t="s">
        <v>322</v>
      </c>
      <c r="F207" s="169">
        <v>4</v>
      </c>
      <c r="G207" s="170"/>
      <c r="H207" s="170"/>
      <c r="I207" s="170">
        <f>ROUND(F207*(G207+H207),2)</f>
        <v>0</v>
      </c>
      <c r="J207" s="168">
        <f>ROUND(F207*(N207),2)</f>
        <v>54.72</v>
      </c>
      <c r="K207" s="1">
        <f>ROUND(F207*(O207),2)</f>
        <v>0</v>
      </c>
      <c r="L207" s="1"/>
      <c r="M207" s="1">
        <f>ROUND(F207*(G207),2)</f>
        <v>0</v>
      </c>
      <c r="N207" s="1">
        <v>13.68</v>
      </c>
      <c r="O207" s="1"/>
      <c r="P207" s="167"/>
      <c r="Q207" s="173"/>
      <c r="R207" s="173"/>
      <c r="S207" s="167"/>
      <c r="Z207">
        <v>0</v>
      </c>
    </row>
    <row r="208" spans="1:26" x14ac:dyDescent="0.25">
      <c r="A208" s="156"/>
      <c r="B208" s="156"/>
      <c r="C208" s="156"/>
      <c r="D208" s="156" t="s">
        <v>83</v>
      </c>
      <c r="E208" s="156"/>
      <c r="F208" s="167"/>
      <c r="G208" s="159"/>
      <c r="H208" s="159">
        <f>ROUND((SUM(M204:M207))/1,2)</f>
        <v>0</v>
      </c>
      <c r="I208" s="159">
        <f>ROUND((SUM(I204:I207))/1,2)</f>
        <v>0</v>
      </c>
      <c r="J208" s="156"/>
      <c r="K208" s="156"/>
      <c r="L208" s="156">
        <f>ROUND((SUM(L204:L207))/1,2)</f>
        <v>0</v>
      </c>
      <c r="M208" s="156">
        <f>ROUND((SUM(M204:M207))/1,2)</f>
        <v>0</v>
      </c>
      <c r="N208" s="156"/>
      <c r="O208" s="156"/>
      <c r="P208" s="174">
        <f>ROUND((SUM(P204:P207))/1,2)</f>
        <v>0</v>
      </c>
      <c r="Q208" s="153"/>
      <c r="R208" s="153"/>
      <c r="S208" s="174">
        <f>ROUND((SUM(S204:S207))/1,2)</f>
        <v>0</v>
      </c>
      <c r="T208" s="153"/>
      <c r="U208" s="153"/>
      <c r="V208" s="153"/>
      <c r="W208" s="153"/>
      <c r="X208" s="153"/>
      <c r="Y208" s="153"/>
      <c r="Z208" s="153"/>
    </row>
    <row r="209" spans="1:26" x14ac:dyDescent="0.25">
      <c r="A209" s="1"/>
      <c r="B209" s="1"/>
      <c r="C209" s="1"/>
      <c r="D209" s="1"/>
      <c r="E209" s="1"/>
      <c r="F209" s="163"/>
      <c r="G209" s="149"/>
      <c r="H209" s="149"/>
      <c r="I209" s="149"/>
      <c r="J209" s="1"/>
      <c r="K209" s="1"/>
      <c r="L209" s="1"/>
      <c r="M209" s="1"/>
      <c r="N209" s="1"/>
      <c r="O209" s="1"/>
      <c r="P209" s="1"/>
      <c r="S209" s="1"/>
    </row>
    <row r="210" spans="1:26" x14ac:dyDescent="0.25">
      <c r="A210" s="156"/>
      <c r="B210" s="156"/>
      <c r="C210" s="156"/>
      <c r="D210" s="156" t="s">
        <v>84</v>
      </c>
      <c r="E210" s="156"/>
      <c r="F210" s="167"/>
      <c r="G210" s="157"/>
      <c r="H210" s="157"/>
      <c r="I210" s="157"/>
      <c r="J210" s="156"/>
      <c r="K210" s="156"/>
      <c r="L210" s="156"/>
      <c r="M210" s="156"/>
      <c r="N210" s="156"/>
      <c r="O210" s="156"/>
      <c r="P210" s="156"/>
      <c r="Q210" s="153"/>
      <c r="R210" s="153"/>
      <c r="S210" s="156"/>
      <c r="T210" s="153"/>
      <c r="U210" s="153"/>
      <c r="V210" s="153"/>
      <c r="W210" s="153"/>
      <c r="X210" s="153"/>
      <c r="Y210" s="153"/>
      <c r="Z210" s="153"/>
    </row>
    <row r="211" spans="1:26" ht="24.95" customHeight="1" x14ac:dyDescent="0.25">
      <c r="A211" s="171">
        <v>147</v>
      </c>
      <c r="B211" s="168" t="s">
        <v>433</v>
      </c>
      <c r="C211" s="172" t="s">
        <v>434</v>
      </c>
      <c r="D211" s="168" t="s">
        <v>435</v>
      </c>
      <c r="E211" s="168" t="s">
        <v>206</v>
      </c>
      <c r="F211" s="169">
        <v>43.21</v>
      </c>
      <c r="G211" s="170"/>
      <c r="H211" s="170"/>
      <c r="I211" s="170">
        <f>ROUND(F211*(G211+H211),2)</f>
        <v>0</v>
      </c>
      <c r="J211" s="168">
        <f>ROUND(F211*(N211),2)</f>
        <v>100.25</v>
      </c>
      <c r="K211" s="1">
        <f>ROUND(F211*(O211),2)</f>
        <v>0</v>
      </c>
      <c r="L211" s="1">
        <f>ROUND(F211*(G211),2)</f>
        <v>0</v>
      </c>
      <c r="M211" s="1"/>
      <c r="N211" s="1">
        <v>2.3199999999999998</v>
      </c>
      <c r="O211" s="1"/>
      <c r="P211" s="167">
        <f>ROUND(F211*(R211),3)</f>
        <v>2.5999999999999999E-2</v>
      </c>
      <c r="Q211" s="173"/>
      <c r="R211" s="173">
        <v>5.9999999999999995E-4</v>
      </c>
      <c r="S211" s="167"/>
      <c r="Z211">
        <v>0</v>
      </c>
    </row>
    <row r="212" spans="1:26" ht="24.95" customHeight="1" x14ac:dyDescent="0.25">
      <c r="A212" s="171">
        <v>148</v>
      </c>
      <c r="B212" s="168" t="s">
        <v>433</v>
      </c>
      <c r="C212" s="172" t="s">
        <v>436</v>
      </c>
      <c r="D212" s="168" t="s">
        <v>437</v>
      </c>
      <c r="E212" s="168" t="s">
        <v>133</v>
      </c>
      <c r="F212" s="169">
        <v>67.58</v>
      </c>
      <c r="G212" s="170"/>
      <c r="H212" s="170"/>
      <c r="I212" s="170">
        <f>ROUND(F212*(G212+H212),2)</f>
        <v>0</v>
      </c>
      <c r="J212" s="168">
        <f>ROUND(F212*(N212),2)</f>
        <v>888</v>
      </c>
      <c r="K212" s="1">
        <f>ROUND(F212*(O212),2)</f>
        <v>0</v>
      </c>
      <c r="L212" s="1">
        <f>ROUND(F212*(G212),2)</f>
        <v>0</v>
      </c>
      <c r="M212" s="1"/>
      <c r="N212" s="1">
        <v>13.14</v>
      </c>
      <c r="O212" s="1"/>
      <c r="P212" s="167">
        <f>ROUND(F212*(R212),3)</f>
        <v>0.31900000000000001</v>
      </c>
      <c r="Q212" s="173"/>
      <c r="R212" s="173">
        <v>4.7200000000000002E-3</v>
      </c>
      <c r="S212" s="167"/>
      <c r="Z212">
        <v>0</v>
      </c>
    </row>
    <row r="213" spans="1:26" ht="24.95" customHeight="1" x14ac:dyDescent="0.25">
      <c r="A213" s="171">
        <v>149</v>
      </c>
      <c r="B213" s="168" t="s">
        <v>433</v>
      </c>
      <c r="C213" s="172" t="s">
        <v>438</v>
      </c>
      <c r="D213" s="168" t="s">
        <v>439</v>
      </c>
      <c r="E213" s="168" t="s">
        <v>199</v>
      </c>
      <c r="F213" s="169">
        <v>1.8116840000000001</v>
      </c>
      <c r="G213" s="170"/>
      <c r="H213" s="170"/>
      <c r="I213" s="170">
        <f>ROUND(F213*(G213+H213),2)</f>
        <v>0</v>
      </c>
      <c r="J213" s="168">
        <f>ROUND(F213*(N213),2)</f>
        <v>28.52</v>
      </c>
      <c r="K213" s="1">
        <f>ROUND(F213*(O213),2)</f>
        <v>0</v>
      </c>
      <c r="L213" s="1">
        <f>ROUND(F213*(G213),2)</f>
        <v>0</v>
      </c>
      <c r="M213" s="1"/>
      <c r="N213" s="1">
        <v>15.74</v>
      </c>
      <c r="O213" s="1"/>
      <c r="P213" s="167"/>
      <c r="Q213" s="173"/>
      <c r="R213" s="173"/>
      <c r="S213" s="167"/>
      <c r="Z213">
        <v>0</v>
      </c>
    </row>
    <row r="214" spans="1:26" ht="24.95" customHeight="1" x14ac:dyDescent="0.25">
      <c r="A214" s="171">
        <v>150</v>
      </c>
      <c r="B214" s="168" t="s">
        <v>440</v>
      </c>
      <c r="C214" s="172" t="s">
        <v>441</v>
      </c>
      <c r="D214" s="168" t="s">
        <v>442</v>
      </c>
      <c r="E214" s="168" t="s">
        <v>133</v>
      </c>
      <c r="F214" s="169">
        <v>73.339020000000005</v>
      </c>
      <c r="G214" s="170"/>
      <c r="H214" s="170"/>
      <c r="I214" s="170">
        <f>ROUND(F214*(G214+H214),2)</f>
        <v>0</v>
      </c>
      <c r="J214" s="168">
        <f>ROUND(F214*(N214),2)</f>
        <v>676.19</v>
      </c>
      <c r="K214" s="1">
        <f>ROUND(F214*(O214),2)</f>
        <v>0</v>
      </c>
      <c r="L214" s="1"/>
      <c r="M214" s="1">
        <f>ROUND(F214*(G214),2)</f>
        <v>0</v>
      </c>
      <c r="N214" s="1">
        <v>9.2200000000000006</v>
      </c>
      <c r="O214" s="1"/>
      <c r="P214" s="167">
        <f>ROUND(F214*(R214),3)</f>
        <v>1.4670000000000001</v>
      </c>
      <c r="Q214" s="173"/>
      <c r="R214" s="173">
        <v>0.02</v>
      </c>
      <c r="S214" s="167"/>
      <c r="Z214">
        <v>0</v>
      </c>
    </row>
    <row r="215" spans="1:26" x14ac:dyDescent="0.25">
      <c r="A215" s="156"/>
      <c r="B215" s="156"/>
      <c r="C215" s="156"/>
      <c r="D215" s="156" t="s">
        <v>84</v>
      </c>
      <c r="E215" s="156"/>
      <c r="F215" s="167"/>
      <c r="G215" s="159"/>
      <c r="H215" s="159">
        <f>ROUND((SUM(M210:M214))/1,2)</f>
        <v>0</v>
      </c>
      <c r="I215" s="159">
        <f>ROUND((SUM(I210:I214))/1,2)</f>
        <v>0</v>
      </c>
      <c r="J215" s="156"/>
      <c r="K215" s="156"/>
      <c r="L215" s="156">
        <f>ROUND((SUM(L210:L214))/1,2)</f>
        <v>0</v>
      </c>
      <c r="M215" s="156">
        <f>ROUND((SUM(M210:M214))/1,2)</f>
        <v>0</v>
      </c>
      <c r="N215" s="156"/>
      <c r="O215" s="156"/>
      <c r="P215" s="174">
        <f>ROUND((SUM(P210:P214))/1,2)</f>
        <v>1.81</v>
      </c>
      <c r="Q215" s="153"/>
      <c r="R215" s="153"/>
      <c r="S215" s="174">
        <f>ROUND((SUM(S210:S214))/1,2)</f>
        <v>0</v>
      </c>
      <c r="T215" s="153"/>
      <c r="U215" s="153"/>
      <c r="V215" s="153"/>
      <c r="W215" s="153"/>
      <c r="X215" s="153"/>
      <c r="Y215" s="153"/>
      <c r="Z215" s="153"/>
    </row>
    <row r="216" spans="1:26" x14ac:dyDescent="0.25">
      <c r="A216" s="1"/>
      <c r="B216" s="1"/>
      <c r="C216" s="1"/>
      <c r="D216" s="1"/>
      <c r="E216" s="1"/>
      <c r="F216" s="163"/>
      <c r="G216" s="149"/>
      <c r="H216" s="149"/>
      <c r="I216" s="149"/>
      <c r="J216" s="1"/>
      <c r="K216" s="1"/>
      <c r="L216" s="1"/>
      <c r="M216" s="1"/>
      <c r="N216" s="1"/>
      <c r="O216" s="1"/>
      <c r="P216" s="1"/>
      <c r="S216" s="1"/>
    </row>
    <row r="217" spans="1:26" x14ac:dyDescent="0.25">
      <c r="A217" s="156"/>
      <c r="B217" s="156"/>
      <c r="C217" s="156"/>
      <c r="D217" s="156" t="s">
        <v>85</v>
      </c>
      <c r="E217" s="156"/>
      <c r="F217" s="167"/>
      <c r="G217" s="157"/>
      <c r="H217" s="157"/>
      <c r="I217" s="157"/>
      <c r="J217" s="156"/>
      <c r="K217" s="156"/>
      <c r="L217" s="156"/>
      <c r="M217" s="156"/>
      <c r="N217" s="156"/>
      <c r="O217" s="156"/>
      <c r="P217" s="156"/>
      <c r="Q217" s="153"/>
      <c r="R217" s="153"/>
      <c r="S217" s="156"/>
      <c r="T217" s="153"/>
      <c r="U217" s="153"/>
      <c r="V217" s="153"/>
      <c r="W217" s="153"/>
      <c r="X217" s="153"/>
      <c r="Y217" s="153"/>
      <c r="Z217" s="153"/>
    </row>
    <row r="218" spans="1:26" ht="24.95" customHeight="1" x14ac:dyDescent="0.25">
      <c r="A218" s="171">
        <v>151</v>
      </c>
      <c r="B218" s="168" t="s">
        <v>443</v>
      </c>
      <c r="C218" s="172" t="s">
        <v>444</v>
      </c>
      <c r="D218" s="168" t="s">
        <v>445</v>
      </c>
      <c r="E218" s="168" t="s">
        <v>133</v>
      </c>
      <c r="F218" s="169">
        <v>40.621000000000002</v>
      </c>
      <c r="G218" s="170"/>
      <c r="H218" s="170"/>
      <c r="I218" s="170">
        <f>ROUND(F218*(G218+H218),2)</f>
        <v>0</v>
      </c>
      <c r="J218" s="168">
        <f>ROUND(F218*(N218),2)</f>
        <v>617.44000000000005</v>
      </c>
      <c r="K218" s="1">
        <f>ROUND(F218*(O218),2)</f>
        <v>0</v>
      </c>
      <c r="L218" s="1">
        <f>ROUND(F218*(G218),2)</f>
        <v>0</v>
      </c>
      <c r="M218" s="1"/>
      <c r="N218" s="1">
        <v>15.2</v>
      </c>
      <c r="O218" s="1"/>
      <c r="P218" s="167">
        <f>ROUND(F218*(R218),3)</f>
        <v>0.12</v>
      </c>
      <c r="Q218" s="173"/>
      <c r="R218" s="173">
        <v>2.9458560000000002E-3</v>
      </c>
      <c r="S218" s="167"/>
      <c r="Z218">
        <v>0</v>
      </c>
    </row>
    <row r="219" spans="1:26" ht="24.95" customHeight="1" x14ac:dyDescent="0.25">
      <c r="A219" s="171">
        <v>152</v>
      </c>
      <c r="B219" s="168" t="s">
        <v>443</v>
      </c>
      <c r="C219" s="172" t="s">
        <v>446</v>
      </c>
      <c r="D219" s="168" t="s">
        <v>447</v>
      </c>
      <c r="E219" s="168" t="s">
        <v>199</v>
      </c>
      <c r="F219" s="169">
        <v>0.98976543657600002</v>
      </c>
      <c r="G219" s="170"/>
      <c r="H219" s="170"/>
      <c r="I219" s="170">
        <f>ROUND(F219*(G219+H219),2)</f>
        <v>0</v>
      </c>
      <c r="J219" s="168">
        <f>ROUND(F219*(N219),2)</f>
        <v>15.58</v>
      </c>
      <c r="K219" s="1">
        <f>ROUND(F219*(O219),2)</f>
        <v>0</v>
      </c>
      <c r="L219" s="1">
        <f>ROUND(F219*(G219),2)</f>
        <v>0</v>
      </c>
      <c r="M219" s="1"/>
      <c r="N219" s="1">
        <v>15.74</v>
      </c>
      <c r="O219" s="1"/>
      <c r="P219" s="167"/>
      <c r="Q219" s="173"/>
      <c r="R219" s="173"/>
      <c r="S219" s="167"/>
      <c r="Z219">
        <v>0</v>
      </c>
    </row>
    <row r="220" spans="1:26" ht="24.95" customHeight="1" x14ac:dyDescent="0.25">
      <c r="A220" s="171">
        <v>153</v>
      </c>
      <c r="B220" s="168" t="s">
        <v>440</v>
      </c>
      <c r="C220" s="172" t="s">
        <v>448</v>
      </c>
      <c r="D220" s="168" t="s">
        <v>449</v>
      </c>
      <c r="E220" s="168" t="s">
        <v>133</v>
      </c>
      <c r="F220" s="169">
        <v>41.433419999999998</v>
      </c>
      <c r="G220" s="170"/>
      <c r="H220" s="170"/>
      <c r="I220" s="170">
        <f>ROUND(F220*(G220+H220),2)</f>
        <v>0</v>
      </c>
      <c r="J220" s="168">
        <f>ROUND(F220*(N220),2)</f>
        <v>316.97000000000003</v>
      </c>
      <c r="K220" s="1">
        <f>ROUND(F220*(O220),2)</f>
        <v>0</v>
      </c>
      <c r="L220" s="1"/>
      <c r="M220" s="1">
        <f>ROUND(F220*(G220),2)</f>
        <v>0</v>
      </c>
      <c r="N220" s="1">
        <v>7.65</v>
      </c>
      <c r="O220" s="1"/>
      <c r="P220" s="167">
        <f>ROUND(F220*(R220),3)</f>
        <v>0.87</v>
      </c>
      <c r="Q220" s="173"/>
      <c r="R220" s="173">
        <v>2.1000000000000001E-2</v>
      </c>
      <c r="S220" s="167"/>
      <c r="Z220">
        <v>0</v>
      </c>
    </row>
    <row r="221" spans="1:26" x14ac:dyDescent="0.25">
      <c r="A221" s="156"/>
      <c r="B221" s="156"/>
      <c r="C221" s="156"/>
      <c r="D221" s="156" t="s">
        <v>85</v>
      </c>
      <c r="E221" s="156"/>
      <c r="F221" s="167"/>
      <c r="G221" s="159"/>
      <c r="H221" s="159">
        <f>ROUND((SUM(M217:M220))/1,2)</f>
        <v>0</v>
      </c>
      <c r="I221" s="159">
        <f>ROUND((SUM(I217:I220))/1,2)</f>
        <v>0</v>
      </c>
      <c r="J221" s="156"/>
      <c r="K221" s="156"/>
      <c r="L221" s="156">
        <f>ROUND((SUM(L217:L220))/1,2)</f>
        <v>0</v>
      </c>
      <c r="M221" s="156">
        <f>ROUND((SUM(M217:M220))/1,2)</f>
        <v>0</v>
      </c>
      <c r="N221" s="156"/>
      <c r="O221" s="156"/>
      <c r="P221" s="174">
        <f>ROUND((SUM(P217:P220))/1,2)</f>
        <v>0.99</v>
      </c>
      <c r="Q221" s="153"/>
      <c r="R221" s="153"/>
      <c r="S221" s="174">
        <f>ROUND((SUM(S217:S220))/1,2)</f>
        <v>0</v>
      </c>
      <c r="T221" s="153"/>
      <c r="U221" s="153"/>
      <c r="V221" s="153"/>
      <c r="W221" s="153"/>
      <c r="X221" s="153"/>
      <c r="Y221" s="153"/>
      <c r="Z221" s="153"/>
    </row>
    <row r="222" spans="1:26" x14ac:dyDescent="0.25">
      <c r="A222" s="1"/>
      <c r="B222" s="1"/>
      <c r="C222" s="1"/>
      <c r="D222" s="1"/>
      <c r="E222" s="1"/>
      <c r="F222" s="163"/>
      <c r="G222" s="149"/>
      <c r="H222" s="149"/>
      <c r="I222" s="149"/>
      <c r="J222" s="1"/>
      <c r="K222" s="1"/>
      <c r="L222" s="1"/>
      <c r="M222" s="1"/>
      <c r="N222" s="1"/>
      <c r="O222" s="1"/>
      <c r="P222" s="1"/>
      <c r="S222" s="1"/>
    </row>
    <row r="223" spans="1:26" x14ac:dyDescent="0.25">
      <c r="A223" s="156"/>
      <c r="B223" s="156"/>
      <c r="C223" s="156"/>
      <c r="D223" s="156" t="s">
        <v>86</v>
      </c>
      <c r="E223" s="156"/>
      <c r="F223" s="167"/>
      <c r="G223" s="157"/>
      <c r="H223" s="157"/>
      <c r="I223" s="157"/>
      <c r="J223" s="156"/>
      <c r="K223" s="156"/>
      <c r="L223" s="156"/>
      <c r="M223" s="156"/>
      <c r="N223" s="156"/>
      <c r="O223" s="156"/>
      <c r="P223" s="156"/>
      <c r="Q223" s="153"/>
      <c r="R223" s="153"/>
      <c r="S223" s="156"/>
      <c r="T223" s="153"/>
      <c r="U223" s="153"/>
      <c r="V223" s="153"/>
      <c r="W223" s="153"/>
      <c r="X223" s="153"/>
      <c r="Y223" s="153"/>
      <c r="Z223" s="153"/>
    </row>
    <row r="224" spans="1:26" ht="24.95" customHeight="1" x14ac:dyDescent="0.25">
      <c r="A224" s="171">
        <v>154</v>
      </c>
      <c r="B224" s="168" t="s">
        <v>450</v>
      </c>
      <c r="C224" s="172" t="s">
        <v>451</v>
      </c>
      <c r="D224" s="168" t="s">
        <v>452</v>
      </c>
      <c r="E224" s="168" t="s">
        <v>206</v>
      </c>
      <c r="F224" s="169">
        <v>40</v>
      </c>
      <c r="G224" s="170"/>
      <c r="H224" s="170"/>
      <c r="I224" s="170">
        <f>ROUND(F224*(G224+H224),2)</f>
        <v>0</v>
      </c>
      <c r="J224" s="168">
        <f>ROUND(F224*(N224),2)</f>
        <v>72.400000000000006</v>
      </c>
      <c r="K224" s="1">
        <f>ROUND(F224*(O224),2)</f>
        <v>0</v>
      </c>
      <c r="L224" s="1">
        <f>ROUND(F224*(G224),2)</f>
        <v>0</v>
      </c>
      <c r="M224" s="1"/>
      <c r="N224" s="1">
        <v>1.81</v>
      </c>
      <c r="O224" s="1"/>
      <c r="P224" s="167">
        <f>ROUND(F224*(R224),3)</f>
        <v>4.0000000000000001E-3</v>
      </c>
      <c r="Q224" s="173"/>
      <c r="R224" s="173">
        <v>1E-4</v>
      </c>
      <c r="S224" s="167"/>
      <c r="Z224">
        <v>0</v>
      </c>
    </row>
    <row r="225" spans="1:26" ht="24.95" customHeight="1" x14ac:dyDescent="0.25">
      <c r="A225" s="171">
        <v>155</v>
      </c>
      <c r="B225" s="168" t="s">
        <v>450</v>
      </c>
      <c r="C225" s="172" t="s">
        <v>453</v>
      </c>
      <c r="D225" s="168" t="s">
        <v>454</v>
      </c>
      <c r="E225" s="168" t="s">
        <v>133</v>
      </c>
      <c r="F225" s="169">
        <v>8.5747999999999998</v>
      </c>
      <c r="G225" s="170"/>
      <c r="H225" s="170"/>
      <c r="I225" s="170">
        <f>ROUND(F225*(G225+H225),2)</f>
        <v>0</v>
      </c>
      <c r="J225" s="168">
        <f>ROUND(F225*(N225),2)</f>
        <v>38.590000000000003</v>
      </c>
      <c r="K225" s="1">
        <f>ROUND(F225*(O225),2)</f>
        <v>0</v>
      </c>
      <c r="L225" s="1">
        <f>ROUND(F225*(G225),2)</f>
        <v>0</v>
      </c>
      <c r="M225" s="1"/>
      <c r="N225" s="1">
        <v>4.5</v>
      </c>
      <c r="O225" s="1"/>
      <c r="P225" s="167">
        <f>ROUND(F225*(R225),3)</f>
        <v>3.0000000000000001E-3</v>
      </c>
      <c r="Q225" s="173"/>
      <c r="R225" s="173">
        <v>3.4000000000000002E-4</v>
      </c>
      <c r="S225" s="167"/>
      <c r="Z225">
        <v>0</v>
      </c>
    </row>
    <row r="226" spans="1:26" ht="24.95" customHeight="1" x14ac:dyDescent="0.25">
      <c r="A226" s="171">
        <v>156</v>
      </c>
      <c r="B226" s="168" t="s">
        <v>450</v>
      </c>
      <c r="C226" s="172" t="s">
        <v>455</v>
      </c>
      <c r="D226" s="168" t="s">
        <v>456</v>
      </c>
      <c r="E226" s="168" t="s">
        <v>133</v>
      </c>
      <c r="F226" s="169">
        <v>21.672000000000001</v>
      </c>
      <c r="G226" s="170"/>
      <c r="H226" s="170"/>
      <c r="I226" s="170">
        <f>ROUND(F226*(G226+H226),2)</f>
        <v>0</v>
      </c>
      <c r="J226" s="168">
        <f>ROUND(F226*(N226),2)</f>
        <v>213.69</v>
      </c>
      <c r="K226" s="1">
        <f>ROUND(F226*(O226),2)</f>
        <v>0</v>
      </c>
      <c r="L226" s="1">
        <f>ROUND(F226*(G226),2)</f>
        <v>0</v>
      </c>
      <c r="M226" s="1"/>
      <c r="N226" s="1">
        <v>9.86</v>
      </c>
      <c r="O226" s="1"/>
      <c r="P226" s="167">
        <f>ROUND(F226*(R226),3)</f>
        <v>2.3E-2</v>
      </c>
      <c r="Q226" s="173"/>
      <c r="R226" s="173">
        <v>1.07E-3</v>
      </c>
      <c r="S226" s="167"/>
      <c r="Z226">
        <v>0</v>
      </c>
    </row>
    <row r="227" spans="1:26" ht="24.95" customHeight="1" x14ac:dyDescent="0.25">
      <c r="A227" s="171">
        <v>157</v>
      </c>
      <c r="B227" s="168" t="s">
        <v>450</v>
      </c>
      <c r="C227" s="172" t="s">
        <v>457</v>
      </c>
      <c r="D227" s="168" t="s">
        <v>596</v>
      </c>
      <c r="E227" s="168" t="s">
        <v>133</v>
      </c>
      <c r="F227" s="169">
        <v>56.78</v>
      </c>
      <c r="G227" s="170"/>
      <c r="H227" s="170"/>
      <c r="I227" s="170">
        <f>ROUND(F227*(G227+H227),2)</f>
        <v>0</v>
      </c>
      <c r="J227" s="168">
        <f>ROUND(F227*(N227),2)</f>
        <v>120.94</v>
      </c>
      <c r="K227" s="1">
        <f>ROUND(F227*(O227),2)</f>
        <v>0</v>
      </c>
      <c r="L227" s="1">
        <f>ROUND(F227*(G227),2)</f>
        <v>0</v>
      </c>
      <c r="M227" s="1"/>
      <c r="N227" s="1">
        <v>2.13</v>
      </c>
      <c r="O227" s="1"/>
      <c r="P227" s="167">
        <f>ROUND(F227*(R227),3)</f>
        <v>3.1E-2</v>
      </c>
      <c r="Q227" s="173"/>
      <c r="R227" s="173">
        <v>5.4000000000000001E-4</v>
      </c>
      <c r="S227" s="167"/>
      <c r="Z227">
        <v>0</v>
      </c>
    </row>
    <row r="228" spans="1:26" x14ac:dyDescent="0.25">
      <c r="A228" s="156"/>
      <c r="B228" s="156"/>
      <c r="C228" s="156"/>
      <c r="D228" s="156" t="s">
        <v>86</v>
      </c>
      <c r="E228" s="156"/>
      <c r="F228" s="167"/>
      <c r="G228" s="159"/>
      <c r="H228" s="159">
        <f>ROUND((SUM(M223:M227))/1,2)</f>
        <v>0</v>
      </c>
      <c r="I228" s="159">
        <f>ROUND((SUM(I223:I227))/1,2)</f>
        <v>0</v>
      </c>
      <c r="J228" s="156"/>
      <c r="K228" s="156"/>
      <c r="L228" s="156">
        <f>ROUND((SUM(L223:L227))/1,2)</f>
        <v>0</v>
      </c>
      <c r="M228" s="156">
        <f>ROUND((SUM(M223:M227))/1,2)</f>
        <v>0</v>
      </c>
      <c r="N228" s="156"/>
      <c r="O228" s="156"/>
      <c r="P228" s="174">
        <f>ROUND((SUM(P223:P227))/1,2)</f>
        <v>0.06</v>
      </c>
      <c r="Q228" s="153"/>
      <c r="R228" s="153"/>
      <c r="S228" s="174">
        <f>ROUND((SUM(S223:S227))/1,2)</f>
        <v>0</v>
      </c>
      <c r="T228" s="153"/>
      <c r="U228" s="153"/>
      <c r="V228" s="153"/>
      <c r="W228" s="153"/>
      <c r="X228" s="153"/>
      <c r="Y228" s="153"/>
      <c r="Z228" s="153"/>
    </row>
    <row r="229" spans="1:26" x14ac:dyDescent="0.25">
      <c r="A229" s="1"/>
      <c r="B229" s="1"/>
      <c r="C229" s="1"/>
      <c r="D229" s="1"/>
      <c r="E229" s="1"/>
      <c r="F229" s="163"/>
      <c r="G229" s="149"/>
      <c r="H229" s="149"/>
      <c r="I229" s="149"/>
      <c r="J229" s="1"/>
      <c r="K229" s="1"/>
      <c r="L229" s="1"/>
      <c r="M229" s="1"/>
      <c r="N229" s="1"/>
      <c r="O229" s="1"/>
      <c r="P229" s="1"/>
      <c r="S229" s="1"/>
    </row>
    <row r="230" spans="1:26" x14ac:dyDescent="0.25">
      <c r="A230" s="156"/>
      <c r="B230" s="156"/>
      <c r="C230" s="156"/>
      <c r="D230" s="156" t="s">
        <v>87</v>
      </c>
      <c r="E230" s="156"/>
      <c r="F230" s="167"/>
      <c r="G230" s="157"/>
      <c r="H230" s="157"/>
      <c r="I230" s="157"/>
      <c r="J230" s="156"/>
      <c r="K230" s="156"/>
      <c r="L230" s="156"/>
      <c r="M230" s="156"/>
      <c r="N230" s="156"/>
      <c r="O230" s="156"/>
      <c r="P230" s="156"/>
      <c r="Q230" s="153"/>
      <c r="R230" s="153"/>
      <c r="S230" s="156"/>
      <c r="T230" s="153"/>
      <c r="U230" s="153"/>
      <c r="V230" s="153"/>
      <c r="W230" s="153"/>
      <c r="X230" s="153"/>
      <c r="Y230" s="153"/>
      <c r="Z230" s="153"/>
    </row>
    <row r="231" spans="1:26" ht="24.95" customHeight="1" x14ac:dyDescent="0.25">
      <c r="A231" s="171">
        <v>158</v>
      </c>
      <c r="B231" s="168" t="s">
        <v>458</v>
      </c>
      <c r="C231" s="172" t="s">
        <v>459</v>
      </c>
      <c r="D231" s="168" t="s">
        <v>460</v>
      </c>
      <c r="E231" s="168" t="s">
        <v>133</v>
      </c>
      <c r="F231" s="169">
        <v>82.314499999999995</v>
      </c>
      <c r="G231" s="170"/>
      <c r="H231" s="170"/>
      <c r="I231" s="170">
        <f>ROUND(F231*(G231+H231),2)</f>
        <v>0</v>
      </c>
      <c r="J231" s="168">
        <f>ROUND(F231*(N231),2)</f>
        <v>22.22</v>
      </c>
      <c r="K231" s="1">
        <f>ROUND(F231*(O231),2)</f>
        <v>0</v>
      </c>
      <c r="L231" s="1">
        <f>ROUND(F231*(G231),2)</f>
        <v>0</v>
      </c>
      <c r="M231" s="1"/>
      <c r="N231" s="1">
        <v>0.27</v>
      </c>
      <c r="O231" s="1"/>
      <c r="P231" s="167">
        <f>ROUND(F231*(R231),3)</f>
        <v>8.0000000000000002E-3</v>
      </c>
      <c r="Q231" s="173"/>
      <c r="R231" s="173">
        <v>1E-4</v>
      </c>
      <c r="S231" s="167"/>
      <c r="Z231">
        <v>0</v>
      </c>
    </row>
    <row r="232" spans="1:26" ht="35.1" customHeight="1" x14ac:dyDescent="0.25">
      <c r="A232" s="171">
        <v>159</v>
      </c>
      <c r="B232" s="168" t="s">
        <v>458</v>
      </c>
      <c r="C232" s="172" t="s">
        <v>461</v>
      </c>
      <c r="D232" s="168" t="s">
        <v>462</v>
      </c>
      <c r="E232" s="168" t="s">
        <v>133</v>
      </c>
      <c r="F232" s="169">
        <v>151.80000000000001</v>
      </c>
      <c r="G232" s="170"/>
      <c r="H232" s="170"/>
      <c r="I232" s="170">
        <f>ROUND(F232*(G232+H232),2)</f>
        <v>0</v>
      </c>
      <c r="J232" s="168">
        <f>ROUND(F232*(N232),2)</f>
        <v>44.02</v>
      </c>
      <c r="K232" s="1">
        <f>ROUND(F232*(O232),2)</f>
        <v>0</v>
      </c>
      <c r="L232" s="1">
        <f>ROUND(F232*(G232),2)</f>
        <v>0</v>
      </c>
      <c r="M232" s="1"/>
      <c r="N232" s="1">
        <v>0.28999999999999998</v>
      </c>
      <c r="O232" s="1"/>
      <c r="P232" s="167">
        <f>ROUND(F232*(R232),3)</f>
        <v>1.7999999999999999E-2</v>
      </c>
      <c r="Q232" s="173"/>
      <c r="R232" s="173">
        <v>1.2E-4</v>
      </c>
      <c r="S232" s="167"/>
      <c r="Z232">
        <v>0</v>
      </c>
    </row>
    <row r="233" spans="1:26" ht="24.95" customHeight="1" x14ac:dyDescent="0.25">
      <c r="A233" s="171">
        <v>160</v>
      </c>
      <c r="B233" s="168" t="s">
        <v>458</v>
      </c>
      <c r="C233" s="172" t="s">
        <v>463</v>
      </c>
      <c r="D233" s="168" t="s">
        <v>464</v>
      </c>
      <c r="E233" s="168" t="s">
        <v>133</v>
      </c>
      <c r="F233" s="169">
        <v>82.314999999999998</v>
      </c>
      <c r="G233" s="170"/>
      <c r="H233" s="170"/>
      <c r="I233" s="170">
        <f>ROUND(F233*(G233+H233),2)</f>
        <v>0</v>
      </c>
      <c r="J233" s="168">
        <f>ROUND(F233*(N233),2)</f>
        <v>80.67</v>
      </c>
      <c r="K233" s="1">
        <f>ROUND(F233*(O233),2)</f>
        <v>0</v>
      </c>
      <c r="L233" s="1">
        <f>ROUND(F233*(G233),2)</f>
        <v>0</v>
      </c>
      <c r="M233" s="1"/>
      <c r="N233" s="1">
        <v>0.98</v>
      </c>
      <c r="O233" s="1"/>
      <c r="P233" s="167">
        <f>ROUND(F233*(R233),3)</f>
        <v>1.6E-2</v>
      </c>
      <c r="Q233" s="173"/>
      <c r="R233" s="173">
        <v>2.0000000000000001E-4</v>
      </c>
      <c r="S233" s="167"/>
      <c r="Z233">
        <v>0</v>
      </c>
    </row>
    <row r="234" spans="1:26" ht="35.1" customHeight="1" x14ac:dyDescent="0.25">
      <c r="A234" s="171">
        <v>161</v>
      </c>
      <c r="B234" s="168" t="s">
        <v>458</v>
      </c>
      <c r="C234" s="172" t="s">
        <v>465</v>
      </c>
      <c r="D234" s="168" t="s">
        <v>466</v>
      </c>
      <c r="E234" s="168" t="s">
        <v>133</v>
      </c>
      <c r="F234" s="169">
        <v>151.80000000000001</v>
      </c>
      <c r="G234" s="170"/>
      <c r="H234" s="170"/>
      <c r="I234" s="170">
        <f>ROUND(F234*(G234+H234),2)</f>
        <v>0</v>
      </c>
      <c r="J234" s="168">
        <f>ROUND(F234*(N234),2)</f>
        <v>157.87</v>
      </c>
      <c r="K234" s="1">
        <f>ROUND(F234*(O234),2)</f>
        <v>0</v>
      </c>
      <c r="L234" s="1">
        <f>ROUND(F234*(G234),2)</f>
        <v>0</v>
      </c>
      <c r="M234" s="1"/>
      <c r="N234" s="1">
        <v>1.04</v>
      </c>
      <c r="O234" s="1"/>
      <c r="P234" s="167">
        <f>ROUND(F234*(R234),3)</f>
        <v>3.7999999999999999E-2</v>
      </c>
      <c r="Q234" s="173"/>
      <c r="R234" s="173">
        <v>2.5000000000000001E-4</v>
      </c>
      <c r="S234" s="167"/>
      <c r="Z234">
        <v>0</v>
      </c>
    </row>
    <row r="235" spans="1:26" x14ac:dyDescent="0.25">
      <c r="A235" s="156"/>
      <c r="B235" s="156"/>
      <c r="C235" s="156"/>
      <c r="D235" s="156" t="s">
        <v>87</v>
      </c>
      <c r="E235" s="156"/>
      <c r="F235" s="167"/>
      <c r="G235" s="159"/>
      <c r="H235" s="159">
        <f>ROUND((SUM(M230:M234))/1,2)</f>
        <v>0</v>
      </c>
      <c r="I235" s="159">
        <f>ROUND((SUM(I230:I234))/1,2)</f>
        <v>0</v>
      </c>
      <c r="J235" s="156"/>
      <c r="K235" s="156"/>
      <c r="L235" s="156">
        <f>ROUND((SUM(L230:L234))/1,2)</f>
        <v>0</v>
      </c>
      <c r="M235" s="156">
        <f>ROUND((SUM(M230:M234))/1,2)</f>
        <v>0</v>
      </c>
      <c r="N235" s="156"/>
      <c r="O235" s="156"/>
      <c r="P235" s="174">
        <f>ROUND((SUM(P230:P234))/1,2)</f>
        <v>0.08</v>
      </c>
      <c r="Q235" s="153"/>
      <c r="R235" s="153"/>
      <c r="S235" s="174">
        <f>ROUND((SUM(S230:S234))/1,2)</f>
        <v>0</v>
      </c>
      <c r="T235" s="153"/>
      <c r="U235" s="153"/>
      <c r="V235" s="153"/>
      <c r="W235" s="153"/>
      <c r="X235" s="153"/>
      <c r="Y235" s="153"/>
      <c r="Z235" s="153"/>
    </row>
    <row r="236" spans="1:26" x14ac:dyDescent="0.25">
      <c r="A236" s="1"/>
      <c r="B236" s="1"/>
      <c r="C236" s="1"/>
      <c r="D236" s="1"/>
      <c r="E236" s="1"/>
      <c r="F236" s="163"/>
      <c r="G236" s="149"/>
      <c r="H236" s="149"/>
      <c r="I236" s="149"/>
      <c r="J236" s="1"/>
      <c r="K236" s="1"/>
      <c r="L236" s="1"/>
      <c r="M236" s="1"/>
      <c r="N236" s="1"/>
      <c r="O236" s="1"/>
      <c r="P236" s="1"/>
      <c r="S236" s="1"/>
    </row>
    <row r="237" spans="1:26" x14ac:dyDescent="0.25">
      <c r="A237" s="156"/>
      <c r="B237" s="156"/>
      <c r="C237" s="156"/>
      <c r="D237" s="2" t="s">
        <v>72</v>
      </c>
      <c r="E237" s="156"/>
      <c r="F237" s="167"/>
      <c r="G237" s="159"/>
      <c r="H237" s="159">
        <f>ROUND((SUM(M80:M236))/2,2)</f>
        <v>0</v>
      </c>
      <c r="I237" s="159">
        <f>ROUND((SUM(I80:I236))/2,2)</f>
        <v>0</v>
      </c>
      <c r="J237" s="157"/>
      <c r="K237" s="156"/>
      <c r="L237" s="157">
        <f>ROUND((SUM(L80:L236))/2,2)</f>
        <v>0</v>
      </c>
      <c r="M237" s="157">
        <f>ROUND((SUM(M80:M236))/2,2)</f>
        <v>0</v>
      </c>
      <c r="N237" s="156"/>
      <c r="O237" s="156"/>
      <c r="P237" s="174">
        <f>ROUND((SUM(P80:P236))/2,2)</f>
        <v>5.28</v>
      </c>
      <c r="S237" s="174">
        <f>ROUND((SUM(S80:S236))/2,2)</f>
        <v>0.4</v>
      </c>
    </row>
    <row r="238" spans="1:26" x14ac:dyDescent="0.25">
      <c r="A238" s="1"/>
      <c r="B238" s="1"/>
      <c r="C238" s="1"/>
      <c r="D238" s="1"/>
      <c r="E238" s="1"/>
      <c r="F238" s="163"/>
      <c r="G238" s="149"/>
      <c r="H238" s="149"/>
      <c r="I238" s="149"/>
      <c r="J238" s="1"/>
      <c r="K238" s="1"/>
      <c r="L238" s="1"/>
      <c r="M238" s="1"/>
      <c r="N238" s="1"/>
      <c r="O238" s="1"/>
      <c r="P238" s="1"/>
      <c r="S238" s="1"/>
    </row>
    <row r="239" spans="1:26" x14ac:dyDescent="0.25">
      <c r="A239" s="156"/>
      <c r="B239" s="156"/>
      <c r="C239" s="156"/>
      <c r="D239" s="2" t="s">
        <v>88</v>
      </c>
      <c r="E239" s="156"/>
      <c r="F239" s="167"/>
      <c r="G239" s="157"/>
      <c r="H239" s="157"/>
      <c r="I239" s="157"/>
      <c r="J239" s="156"/>
      <c r="K239" s="156"/>
      <c r="L239" s="156"/>
      <c r="M239" s="156"/>
      <c r="N239" s="156"/>
      <c r="O239" s="156"/>
      <c r="P239" s="156"/>
      <c r="Q239" s="153"/>
      <c r="R239" s="153"/>
      <c r="S239" s="156"/>
      <c r="T239" s="153"/>
      <c r="U239" s="153"/>
      <c r="V239" s="153"/>
      <c r="W239" s="153"/>
      <c r="X239" s="153"/>
      <c r="Y239" s="153"/>
      <c r="Z239" s="153"/>
    </row>
    <row r="240" spans="1:26" x14ac:dyDescent="0.25">
      <c r="A240" s="156"/>
      <c r="B240" s="156"/>
      <c r="C240" s="156"/>
      <c r="D240" s="156" t="s">
        <v>89</v>
      </c>
      <c r="E240" s="156"/>
      <c r="F240" s="167"/>
      <c r="G240" s="157"/>
      <c r="H240" s="157"/>
      <c r="I240" s="157"/>
      <c r="J240" s="156"/>
      <c r="K240" s="156"/>
      <c r="L240" s="156"/>
      <c r="M240" s="156"/>
      <c r="N240" s="156"/>
      <c r="O240" s="156"/>
      <c r="P240" s="156"/>
      <c r="Q240" s="153"/>
      <c r="R240" s="153"/>
      <c r="S240" s="156"/>
      <c r="T240" s="153"/>
      <c r="U240" s="153"/>
      <c r="V240" s="153"/>
      <c r="W240" s="153"/>
      <c r="X240" s="153"/>
      <c r="Y240" s="153"/>
      <c r="Z240" s="153"/>
    </row>
    <row r="241" spans="1:26" ht="24.95" customHeight="1" x14ac:dyDescent="0.25">
      <c r="A241" s="171">
        <v>162</v>
      </c>
      <c r="B241" s="168" t="s">
        <v>467</v>
      </c>
      <c r="C241" s="172" t="s">
        <v>468</v>
      </c>
      <c r="D241" s="168" t="s">
        <v>469</v>
      </c>
      <c r="E241" s="168" t="s">
        <v>322</v>
      </c>
      <c r="F241" s="169">
        <v>4</v>
      </c>
      <c r="G241" s="170"/>
      <c r="H241" s="170"/>
      <c r="I241" s="170">
        <f>ROUND(F241*(G241+H241),2)</f>
        <v>0</v>
      </c>
      <c r="J241" s="168">
        <f>ROUND(F241*(N241),2)</f>
        <v>9.1199999999999992</v>
      </c>
      <c r="K241" s="1">
        <f>ROUND(F241*(O241),2)</f>
        <v>0</v>
      </c>
      <c r="L241" s="1">
        <f>ROUND(F241*(G241),2)</f>
        <v>0</v>
      </c>
      <c r="M241" s="1"/>
      <c r="N241" s="1">
        <v>2.2800000000000002</v>
      </c>
      <c r="O241" s="1"/>
      <c r="P241" s="167"/>
      <c r="Q241" s="173"/>
      <c r="R241" s="173"/>
      <c r="S241" s="167"/>
      <c r="Z241">
        <v>0</v>
      </c>
    </row>
    <row r="242" spans="1:26" ht="24.95" customHeight="1" x14ac:dyDescent="0.25">
      <c r="A242" s="171">
        <v>163</v>
      </c>
      <c r="B242" s="168" t="s">
        <v>470</v>
      </c>
      <c r="C242" s="172" t="s">
        <v>471</v>
      </c>
      <c r="D242" s="168" t="s">
        <v>472</v>
      </c>
      <c r="E242" s="168" t="s">
        <v>322</v>
      </c>
      <c r="F242" s="169">
        <v>4</v>
      </c>
      <c r="G242" s="170"/>
      <c r="H242" s="170"/>
      <c r="I242" s="170">
        <f>ROUND(F242*(G242+H242),2)</f>
        <v>0</v>
      </c>
      <c r="J242" s="168">
        <f>ROUND(F242*(N242),2)</f>
        <v>360</v>
      </c>
      <c r="K242" s="1">
        <f>ROUND(F242*(O242),2)</f>
        <v>0</v>
      </c>
      <c r="L242" s="1">
        <f>ROUND(F242*(G242),2)</f>
        <v>0</v>
      </c>
      <c r="M242" s="1"/>
      <c r="N242" s="1">
        <v>90</v>
      </c>
      <c r="O242" s="1"/>
      <c r="P242" s="167"/>
      <c r="Q242" s="173"/>
      <c r="R242" s="173"/>
      <c r="S242" s="167"/>
      <c r="Z242">
        <v>0</v>
      </c>
    </row>
    <row r="243" spans="1:26" ht="24.95" customHeight="1" x14ac:dyDescent="0.25">
      <c r="A243" s="171">
        <v>164</v>
      </c>
      <c r="B243" s="168" t="s">
        <v>117</v>
      </c>
      <c r="C243" s="172" t="s">
        <v>473</v>
      </c>
      <c r="D243" s="168" t="s">
        <v>474</v>
      </c>
      <c r="E243" s="168" t="s">
        <v>322</v>
      </c>
      <c r="F243" s="169">
        <v>1</v>
      </c>
      <c r="G243" s="170"/>
      <c r="H243" s="170"/>
      <c r="I243" s="170">
        <f>ROUND(F243*(G243+H243),2)</f>
        <v>0</v>
      </c>
      <c r="J243" s="168">
        <f>ROUND(F243*(N243),2)</f>
        <v>36</v>
      </c>
      <c r="K243" s="1">
        <f>ROUND(F243*(O243),2)</f>
        <v>0</v>
      </c>
      <c r="L243" s="1"/>
      <c r="M243" s="1">
        <f>ROUND(F243*(G243),2)</f>
        <v>0</v>
      </c>
      <c r="N243" s="1">
        <v>36</v>
      </c>
      <c r="O243" s="1"/>
      <c r="P243" s="167"/>
      <c r="Q243" s="173"/>
      <c r="R243" s="173"/>
      <c r="S243" s="167"/>
      <c r="Z243">
        <v>0</v>
      </c>
    </row>
    <row r="244" spans="1:26" x14ac:dyDescent="0.25">
      <c r="A244" s="156"/>
      <c r="B244" s="156"/>
      <c r="C244" s="156"/>
      <c r="D244" s="156" t="s">
        <v>89</v>
      </c>
      <c r="E244" s="156"/>
      <c r="F244" s="167"/>
      <c r="G244" s="159"/>
      <c r="H244" s="159"/>
      <c r="I244" s="159">
        <f>ROUND((SUM(I240:I243))/1,2)</f>
        <v>0</v>
      </c>
      <c r="J244" s="156"/>
      <c r="K244" s="156"/>
      <c r="L244" s="156">
        <f>ROUND((SUM(L240:L243))/1,2)</f>
        <v>0</v>
      </c>
      <c r="M244" s="156">
        <f>ROUND((SUM(M240:M243))/1,2)</f>
        <v>0</v>
      </c>
      <c r="N244" s="156"/>
      <c r="O244" s="156"/>
      <c r="P244" s="174">
        <f>ROUND((SUM(P240:P243))/1,2)</f>
        <v>0</v>
      </c>
      <c r="S244" s="167">
        <f>ROUND((SUM(S240:S243))/1,2)</f>
        <v>0</v>
      </c>
    </row>
    <row r="245" spans="1:26" x14ac:dyDescent="0.25">
      <c r="A245" s="1"/>
      <c r="B245" s="1"/>
      <c r="C245" s="1"/>
      <c r="D245" s="1"/>
      <c r="E245" s="1"/>
      <c r="F245" s="163"/>
      <c r="G245" s="149"/>
      <c r="H245" s="149"/>
      <c r="I245" s="149"/>
      <c r="J245" s="1"/>
      <c r="K245" s="1"/>
      <c r="L245" s="1"/>
      <c r="M245" s="1"/>
      <c r="N245" s="1"/>
      <c r="O245" s="1"/>
      <c r="P245" s="1"/>
      <c r="S245" s="1"/>
    </row>
    <row r="246" spans="1:26" x14ac:dyDescent="0.25">
      <c r="A246" s="156"/>
      <c r="B246" s="156"/>
      <c r="C246" s="156"/>
      <c r="D246" s="2" t="s">
        <v>88</v>
      </c>
      <c r="E246" s="156"/>
      <c r="F246" s="167"/>
      <c r="G246" s="159"/>
      <c r="H246" s="159">
        <f>ROUND((SUM(M239:M245))/2,2)</f>
        <v>0</v>
      </c>
      <c r="I246" s="159">
        <f>ROUND((SUM(I239:I245))/2,2)</f>
        <v>0</v>
      </c>
      <c r="J246" s="156"/>
      <c r="K246" s="156"/>
      <c r="L246" s="156">
        <f>ROUND((SUM(L239:L245))/2,2)</f>
        <v>0</v>
      </c>
      <c r="M246" s="156">
        <f>ROUND((SUM(M239:M245))/2,2)</f>
        <v>0</v>
      </c>
      <c r="N246" s="156"/>
      <c r="O246" s="156"/>
      <c r="P246" s="174">
        <f>ROUND((SUM(P239:P245))/2,2)</f>
        <v>0</v>
      </c>
      <c r="S246" s="174">
        <f>ROUND((SUM(S239:S245))/2,2)</f>
        <v>0</v>
      </c>
    </row>
    <row r="247" spans="1:26" x14ac:dyDescent="0.25">
      <c r="A247" s="176"/>
      <c r="B247" s="176"/>
      <c r="C247" s="176"/>
      <c r="D247" s="176" t="s">
        <v>90</v>
      </c>
      <c r="E247" s="176"/>
      <c r="F247" s="177"/>
      <c r="G247" s="178"/>
      <c r="H247" s="178">
        <f>ROUND((SUM(M9:M246))/3,2)</f>
        <v>0</v>
      </c>
      <c r="I247" s="178">
        <f>ROUND((SUM(I9:I246))/3,2)</f>
        <v>0</v>
      </c>
      <c r="J247" s="176"/>
      <c r="K247" s="176">
        <f>ROUND((SUM(K9:K246))/3,2)</f>
        <v>0</v>
      </c>
      <c r="L247" s="176">
        <f>ROUND((SUM(L9:L246))/3,2)</f>
        <v>0</v>
      </c>
      <c r="M247" s="176">
        <f>ROUND((SUM(M9:M246))/3,2)</f>
        <v>0</v>
      </c>
      <c r="N247" s="176"/>
      <c r="O247" s="176"/>
      <c r="P247" s="194">
        <f>ROUND((SUM(P9:P246))/3,2)</f>
        <v>55.33</v>
      </c>
      <c r="Q247" s="153"/>
      <c r="R247" s="153"/>
      <c r="S247" s="194">
        <f>ROUND((SUM(S9:S246))/3,2)</f>
        <v>37.36</v>
      </c>
      <c r="Z247">
        <f>(SUM(Z9:Z246))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Požiarnej zbrojnice obce Dlhé Klčovo / Stavebná časť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475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/>
      <c r="E16" s="97"/>
      <c r="F16" s="106"/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/>
      <c r="E17" s="76"/>
      <c r="F17" s="81"/>
      <c r="G17" s="61">
        <v>7</v>
      </c>
      <c r="H17" s="116" t="s">
        <v>35</v>
      </c>
      <c r="I17" s="129"/>
      <c r="J17" s="127">
        <f>'SO 13593'!Z79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>
        <f>'Rekap 13593'!B12</f>
        <v>0</v>
      </c>
      <c r="E18" s="77">
        <f>'Rekap 13593'!C12</f>
        <v>0</v>
      </c>
      <c r="F18" s="82">
        <f>'Rekap 13593'!D12</f>
        <v>0</v>
      </c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13593'!K9:'SO 13593'!K78)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13593'!K9:'SO 13593'!K78)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475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88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89</v>
      </c>
      <c r="B11" s="157">
        <f>'SO 13593'!L76</f>
        <v>0</v>
      </c>
      <c r="C11" s="157">
        <f>'SO 13593'!M76</f>
        <v>0</v>
      </c>
      <c r="D11" s="157">
        <f>'SO 13593'!I76</f>
        <v>0</v>
      </c>
      <c r="E11" s="158">
        <f>'SO 13593'!P76</f>
        <v>0</v>
      </c>
      <c r="F11" s="158">
        <f>'SO 13593'!S76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88</v>
      </c>
      <c r="B12" s="159">
        <f>'SO 13593'!L78</f>
        <v>0</v>
      </c>
      <c r="C12" s="159">
        <f>'SO 13593'!M78</f>
        <v>0</v>
      </c>
      <c r="D12" s="159">
        <f>'SO 13593'!I78</f>
        <v>0</v>
      </c>
      <c r="E12" s="160">
        <f>'SO 13593'!P78</f>
        <v>0</v>
      </c>
      <c r="F12" s="160">
        <f>'SO 13593'!S78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90</v>
      </c>
      <c r="B14" s="159">
        <f>'SO 13593'!L79</f>
        <v>0</v>
      </c>
      <c r="C14" s="159">
        <f>'SO 13593'!M79</f>
        <v>0</v>
      </c>
      <c r="D14" s="159">
        <f>'SO 13593'!I79</f>
        <v>0</v>
      </c>
      <c r="E14" s="160">
        <f>'SO 13593'!P79</f>
        <v>0</v>
      </c>
      <c r="F14" s="160">
        <f>'SO 13593'!S79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workbookViewId="0">
      <pane ySplit="8" topLeftCell="A9" activePane="bottomLeft" state="frozen"/>
      <selection pane="bottomLeft" activeCell="D43" sqref="D43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26</v>
      </c>
      <c r="B2" s="3"/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25</v>
      </c>
      <c r="B3" s="3"/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475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91</v>
      </c>
      <c r="B8" s="164" t="s">
        <v>92</v>
      </c>
      <c r="C8" s="164" t="s">
        <v>93</v>
      </c>
      <c r="D8" s="164" t="s">
        <v>94</v>
      </c>
      <c r="E8" s="164" t="s">
        <v>95</v>
      </c>
      <c r="F8" s="164" t="s">
        <v>96</v>
      </c>
      <c r="G8" s="164" t="s">
        <v>97</v>
      </c>
      <c r="H8" s="164" t="s">
        <v>55</v>
      </c>
      <c r="I8" s="164" t="s">
        <v>98</v>
      </c>
      <c r="J8" s="164"/>
      <c r="K8" s="164"/>
      <c r="L8" s="164"/>
      <c r="M8" s="164"/>
      <c r="N8" s="164"/>
      <c r="O8" s="164"/>
      <c r="P8" s="164" t="s">
        <v>99</v>
      </c>
      <c r="Q8" s="161"/>
      <c r="R8" s="161"/>
      <c r="S8" s="164" t="s">
        <v>100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88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89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467</v>
      </c>
      <c r="C11" s="172" t="s">
        <v>476</v>
      </c>
      <c r="D11" s="168" t="s">
        <v>477</v>
      </c>
      <c r="E11" s="168" t="s">
        <v>322</v>
      </c>
      <c r="F11" s="169">
        <v>23</v>
      </c>
      <c r="G11" s="170"/>
      <c r="H11" s="170"/>
      <c r="I11" s="170">
        <f t="shared" ref="I11:I42" si="0">ROUND(F11*(G11+H11),2)</f>
        <v>0</v>
      </c>
      <c r="J11" s="168">
        <f t="shared" ref="J11:J42" si="1">ROUND(F11*(N11),2)</f>
        <v>20.010000000000002</v>
      </c>
      <c r="K11" s="1">
        <f t="shared" ref="K11:K42" si="2">ROUND(F11*(O11),2)</f>
        <v>0</v>
      </c>
      <c r="L11" s="1">
        <f t="shared" ref="L11:L53" si="3">ROUND(F11*(G11),2)</f>
        <v>0</v>
      </c>
      <c r="M11" s="1"/>
      <c r="N11" s="1">
        <v>0.87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>
        <v>2</v>
      </c>
      <c r="B12" s="168" t="s">
        <v>467</v>
      </c>
      <c r="C12" s="172" t="s">
        <v>478</v>
      </c>
      <c r="D12" s="168" t="s">
        <v>479</v>
      </c>
      <c r="E12" s="168" t="s">
        <v>322</v>
      </c>
      <c r="F12" s="169">
        <v>58</v>
      </c>
      <c r="G12" s="170"/>
      <c r="H12" s="170"/>
      <c r="I12" s="170">
        <f t="shared" si="0"/>
        <v>0</v>
      </c>
      <c r="J12" s="168">
        <f t="shared" si="1"/>
        <v>136.88</v>
      </c>
      <c r="K12" s="1">
        <f t="shared" si="2"/>
        <v>0</v>
      </c>
      <c r="L12" s="1">
        <f t="shared" si="3"/>
        <v>0</v>
      </c>
      <c r="M12" s="1"/>
      <c r="N12" s="1">
        <v>2.36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>
        <v>3</v>
      </c>
      <c r="B13" s="168" t="s">
        <v>467</v>
      </c>
      <c r="C13" s="172" t="s">
        <v>480</v>
      </c>
      <c r="D13" s="168" t="s">
        <v>481</v>
      </c>
      <c r="E13" s="168" t="s">
        <v>322</v>
      </c>
      <c r="F13" s="169">
        <v>400</v>
      </c>
      <c r="G13" s="170"/>
      <c r="H13" s="170"/>
      <c r="I13" s="170">
        <f t="shared" si="0"/>
        <v>0</v>
      </c>
      <c r="J13" s="168">
        <f t="shared" si="1"/>
        <v>260</v>
      </c>
      <c r="K13" s="1">
        <f t="shared" si="2"/>
        <v>0</v>
      </c>
      <c r="L13" s="1">
        <f t="shared" si="3"/>
        <v>0</v>
      </c>
      <c r="M13" s="1"/>
      <c r="N13" s="1">
        <v>0.65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>
        <v>4</v>
      </c>
      <c r="B14" s="168" t="s">
        <v>467</v>
      </c>
      <c r="C14" s="172" t="s">
        <v>482</v>
      </c>
      <c r="D14" s="168" t="s">
        <v>483</v>
      </c>
      <c r="E14" s="168" t="s">
        <v>322</v>
      </c>
      <c r="F14" s="169">
        <v>64</v>
      </c>
      <c r="G14" s="170"/>
      <c r="H14" s="170"/>
      <c r="I14" s="170">
        <f t="shared" si="0"/>
        <v>0</v>
      </c>
      <c r="J14" s="168">
        <f t="shared" si="1"/>
        <v>40.96</v>
      </c>
      <c r="K14" s="1">
        <f t="shared" si="2"/>
        <v>0</v>
      </c>
      <c r="L14" s="1">
        <f t="shared" si="3"/>
        <v>0</v>
      </c>
      <c r="M14" s="1"/>
      <c r="N14" s="1">
        <v>0.64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>
        <v>5</v>
      </c>
      <c r="B15" s="168" t="s">
        <v>467</v>
      </c>
      <c r="C15" s="172" t="s">
        <v>484</v>
      </c>
      <c r="D15" s="168" t="s">
        <v>485</v>
      </c>
      <c r="E15" s="168" t="s">
        <v>322</v>
      </c>
      <c r="F15" s="169">
        <v>10</v>
      </c>
      <c r="G15" s="170"/>
      <c r="H15" s="170"/>
      <c r="I15" s="170">
        <f t="shared" si="0"/>
        <v>0</v>
      </c>
      <c r="J15" s="168">
        <f t="shared" si="1"/>
        <v>6.3</v>
      </c>
      <c r="K15" s="1">
        <f t="shared" si="2"/>
        <v>0</v>
      </c>
      <c r="L15" s="1">
        <f t="shared" si="3"/>
        <v>0</v>
      </c>
      <c r="M15" s="1"/>
      <c r="N15" s="1">
        <v>0.63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>
        <v>6</v>
      </c>
      <c r="B16" s="168" t="s">
        <v>467</v>
      </c>
      <c r="C16" s="172" t="s">
        <v>486</v>
      </c>
      <c r="D16" s="168" t="s">
        <v>487</v>
      </c>
      <c r="E16" s="168" t="s">
        <v>322</v>
      </c>
      <c r="F16" s="169">
        <v>2</v>
      </c>
      <c r="G16" s="170"/>
      <c r="H16" s="170"/>
      <c r="I16" s="170">
        <f t="shared" si="0"/>
        <v>0</v>
      </c>
      <c r="J16" s="168">
        <f t="shared" si="1"/>
        <v>8.5399999999999991</v>
      </c>
      <c r="K16" s="1">
        <f t="shared" si="2"/>
        <v>0</v>
      </c>
      <c r="L16" s="1">
        <f t="shared" si="3"/>
        <v>0</v>
      </c>
      <c r="M16" s="1"/>
      <c r="N16" s="1">
        <v>4.2699999999999996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>
        <v>7</v>
      </c>
      <c r="B17" s="168" t="s">
        <v>467</v>
      </c>
      <c r="C17" s="172" t="s">
        <v>488</v>
      </c>
      <c r="D17" s="168" t="s">
        <v>489</v>
      </c>
      <c r="E17" s="168" t="s">
        <v>322</v>
      </c>
      <c r="F17" s="169">
        <v>3</v>
      </c>
      <c r="G17" s="170"/>
      <c r="H17" s="170"/>
      <c r="I17" s="170">
        <f t="shared" si="0"/>
        <v>0</v>
      </c>
      <c r="J17" s="168">
        <f t="shared" si="1"/>
        <v>4.8600000000000003</v>
      </c>
      <c r="K17" s="1">
        <f t="shared" si="2"/>
        <v>0</v>
      </c>
      <c r="L17" s="1">
        <f t="shared" si="3"/>
        <v>0</v>
      </c>
      <c r="M17" s="1"/>
      <c r="N17" s="1">
        <v>1.62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>
        <v>8</v>
      </c>
      <c r="B18" s="168" t="s">
        <v>467</v>
      </c>
      <c r="C18" s="172" t="s">
        <v>490</v>
      </c>
      <c r="D18" s="168" t="s">
        <v>491</v>
      </c>
      <c r="E18" s="168" t="s">
        <v>322</v>
      </c>
      <c r="F18" s="169">
        <v>6</v>
      </c>
      <c r="G18" s="170"/>
      <c r="H18" s="170"/>
      <c r="I18" s="170">
        <f t="shared" si="0"/>
        <v>0</v>
      </c>
      <c r="J18" s="168">
        <f t="shared" si="1"/>
        <v>22.2</v>
      </c>
      <c r="K18" s="1">
        <f t="shared" si="2"/>
        <v>0</v>
      </c>
      <c r="L18" s="1">
        <f t="shared" si="3"/>
        <v>0</v>
      </c>
      <c r="M18" s="1"/>
      <c r="N18" s="1">
        <v>3.7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>
        <v>9</v>
      </c>
      <c r="B19" s="168" t="s">
        <v>467</v>
      </c>
      <c r="C19" s="172" t="s">
        <v>492</v>
      </c>
      <c r="D19" s="168" t="s">
        <v>493</v>
      </c>
      <c r="E19" s="168" t="s">
        <v>322</v>
      </c>
      <c r="F19" s="169">
        <v>6</v>
      </c>
      <c r="G19" s="170"/>
      <c r="H19" s="170"/>
      <c r="I19" s="170">
        <f t="shared" si="0"/>
        <v>0</v>
      </c>
      <c r="J19" s="168">
        <f t="shared" si="1"/>
        <v>11.1</v>
      </c>
      <c r="K19" s="1">
        <f t="shared" si="2"/>
        <v>0</v>
      </c>
      <c r="L19" s="1">
        <f t="shared" si="3"/>
        <v>0</v>
      </c>
      <c r="M19" s="1"/>
      <c r="N19" s="1">
        <v>1.85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>
        <v>10</v>
      </c>
      <c r="B20" s="168" t="s">
        <v>467</v>
      </c>
      <c r="C20" s="172" t="s">
        <v>494</v>
      </c>
      <c r="D20" s="168" t="s">
        <v>495</v>
      </c>
      <c r="E20" s="168" t="s">
        <v>322</v>
      </c>
      <c r="F20" s="169">
        <v>6</v>
      </c>
      <c r="G20" s="170"/>
      <c r="H20" s="170"/>
      <c r="I20" s="170">
        <f t="shared" si="0"/>
        <v>0</v>
      </c>
      <c r="J20" s="168">
        <f t="shared" si="1"/>
        <v>21.54</v>
      </c>
      <c r="K20" s="1">
        <f t="shared" si="2"/>
        <v>0</v>
      </c>
      <c r="L20" s="1">
        <f t="shared" si="3"/>
        <v>0</v>
      </c>
      <c r="M20" s="1"/>
      <c r="N20" s="1">
        <v>3.59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>
        <v>11</v>
      </c>
      <c r="B21" s="168" t="s">
        <v>467</v>
      </c>
      <c r="C21" s="172" t="s">
        <v>496</v>
      </c>
      <c r="D21" s="168" t="s">
        <v>497</v>
      </c>
      <c r="E21" s="168" t="s">
        <v>322</v>
      </c>
      <c r="F21" s="169">
        <v>2</v>
      </c>
      <c r="G21" s="170"/>
      <c r="H21" s="170"/>
      <c r="I21" s="170">
        <f t="shared" si="0"/>
        <v>0</v>
      </c>
      <c r="J21" s="168">
        <f t="shared" si="1"/>
        <v>20.28</v>
      </c>
      <c r="K21" s="1">
        <f t="shared" si="2"/>
        <v>0</v>
      </c>
      <c r="L21" s="1">
        <f t="shared" si="3"/>
        <v>0</v>
      </c>
      <c r="M21" s="1"/>
      <c r="N21" s="1">
        <v>10.14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>
        <v>12</v>
      </c>
      <c r="B22" s="168" t="s">
        <v>467</v>
      </c>
      <c r="C22" s="172" t="s">
        <v>498</v>
      </c>
      <c r="D22" s="168" t="s">
        <v>499</v>
      </c>
      <c r="E22" s="168" t="s">
        <v>322</v>
      </c>
      <c r="F22" s="169">
        <v>4</v>
      </c>
      <c r="G22" s="170"/>
      <c r="H22" s="170"/>
      <c r="I22" s="170">
        <f t="shared" si="0"/>
        <v>0</v>
      </c>
      <c r="J22" s="168">
        <f t="shared" si="1"/>
        <v>15.4</v>
      </c>
      <c r="K22" s="1">
        <f t="shared" si="2"/>
        <v>0</v>
      </c>
      <c r="L22" s="1">
        <f t="shared" si="3"/>
        <v>0</v>
      </c>
      <c r="M22" s="1"/>
      <c r="N22" s="1">
        <v>3.85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>
        <v>13</v>
      </c>
      <c r="B23" s="168" t="s">
        <v>467</v>
      </c>
      <c r="C23" s="172" t="s">
        <v>500</v>
      </c>
      <c r="D23" s="168" t="s">
        <v>501</v>
      </c>
      <c r="E23" s="168" t="s">
        <v>322</v>
      </c>
      <c r="F23" s="169">
        <v>2</v>
      </c>
      <c r="G23" s="170"/>
      <c r="H23" s="170"/>
      <c r="I23" s="170">
        <f t="shared" si="0"/>
        <v>0</v>
      </c>
      <c r="J23" s="168">
        <f t="shared" si="1"/>
        <v>8.86</v>
      </c>
      <c r="K23" s="1">
        <f t="shared" si="2"/>
        <v>0</v>
      </c>
      <c r="L23" s="1">
        <f t="shared" si="3"/>
        <v>0</v>
      </c>
      <c r="M23" s="1"/>
      <c r="N23" s="1">
        <v>4.43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>
        <v>14</v>
      </c>
      <c r="B24" s="168" t="s">
        <v>467</v>
      </c>
      <c r="C24" s="172" t="s">
        <v>502</v>
      </c>
      <c r="D24" s="168" t="s">
        <v>503</v>
      </c>
      <c r="E24" s="168" t="s">
        <v>322</v>
      </c>
      <c r="F24" s="169">
        <v>4</v>
      </c>
      <c r="G24" s="170"/>
      <c r="H24" s="170"/>
      <c r="I24" s="170">
        <f t="shared" si="0"/>
        <v>0</v>
      </c>
      <c r="J24" s="168">
        <f t="shared" si="1"/>
        <v>16.079999999999998</v>
      </c>
      <c r="K24" s="1">
        <f t="shared" si="2"/>
        <v>0</v>
      </c>
      <c r="L24" s="1">
        <f t="shared" si="3"/>
        <v>0</v>
      </c>
      <c r="M24" s="1"/>
      <c r="N24" s="1">
        <v>4.0199999999999996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>
        <v>15</v>
      </c>
      <c r="B25" s="168" t="s">
        <v>467</v>
      </c>
      <c r="C25" s="172" t="s">
        <v>504</v>
      </c>
      <c r="D25" s="168" t="s">
        <v>505</v>
      </c>
      <c r="E25" s="168" t="s">
        <v>322</v>
      </c>
      <c r="F25" s="169">
        <v>22</v>
      </c>
      <c r="G25" s="170"/>
      <c r="H25" s="170"/>
      <c r="I25" s="170">
        <f t="shared" si="0"/>
        <v>0</v>
      </c>
      <c r="J25" s="168">
        <f t="shared" si="1"/>
        <v>89.98</v>
      </c>
      <c r="K25" s="1">
        <f t="shared" si="2"/>
        <v>0</v>
      </c>
      <c r="L25" s="1">
        <f t="shared" si="3"/>
        <v>0</v>
      </c>
      <c r="M25" s="1"/>
      <c r="N25" s="1">
        <v>4.09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>
        <v>16</v>
      </c>
      <c r="B26" s="168" t="s">
        <v>467</v>
      </c>
      <c r="C26" s="172" t="s">
        <v>506</v>
      </c>
      <c r="D26" s="168" t="s">
        <v>507</v>
      </c>
      <c r="E26" s="168" t="s">
        <v>322</v>
      </c>
      <c r="F26" s="169">
        <v>10</v>
      </c>
      <c r="G26" s="170"/>
      <c r="H26" s="170"/>
      <c r="I26" s="170">
        <f t="shared" si="0"/>
        <v>0</v>
      </c>
      <c r="J26" s="168">
        <f t="shared" si="1"/>
        <v>2.4</v>
      </c>
      <c r="K26" s="1">
        <f t="shared" si="2"/>
        <v>0</v>
      </c>
      <c r="L26" s="1">
        <f t="shared" si="3"/>
        <v>0</v>
      </c>
      <c r="M26" s="1"/>
      <c r="N26" s="1">
        <v>0.24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>
        <v>17</v>
      </c>
      <c r="B27" s="168" t="s">
        <v>470</v>
      </c>
      <c r="C27" s="172" t="s">
        <v>508</v>
      </c>
      <c r="D27" s="168" t="s">
        <v>509</v>
      </c>
      <c r="E27" s="168" t="s">
        <v>510</v>
      </c>
      <c r="F27" s="169">
        <v>1</v>
      </c>
      <c r="G27" s="170"/>
      <c r="H27" s="170"/>
      <c r="I27" s="170">
        <f t="shared" si="0"/>
        <v>0</v>
      </c>
      <c r="J27" s="168">
        <f t="shared" si="1"/>
        <v>201.29</v>
      </c>
      <c r="K27" s="1">
        <f t="shared" si="2"/>
        <v>0</v>
      </c>
      <c r="L27" s="1">
        <f t="shared" si="3"/>
        <v>0</v>
      </c>
      <c r="M27" s="1"/>
      <c r="N27" s="1">
        <v>201.29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>
        <v>18</v>
      </c>
      <c r="B28" s="168" t="s">
        <v>470</v>
      </c>
      <c r="C28" s="172" t="s">
        <v>511</v>
      </c>
      <c r="D28" s="168" t="s">
        <v>512</v>
      </c>
      <c r="E28" s="168" t="s">
        <v>322</v>
      </c>
      <c r="F28" s="169">
        <v>6</v>
      </c>
      <c r="G28" s="170"/>
      <c r="H28" s="170"/>
      <c r="I28" s="170">
        <f t="shared" si="0"/>
        <v>0</v>
      </c>
      <c r="J28" s="168">
        <f t="shared" si="1"/>
        <v>21</v>
      </c>
      <c r="K28" s="1">
        <f t="shared" si="2"/>
        <v>0</v>
      </c>
      <c r="L28" s="1">
        <f t="shared" si="3"/>
        <v>0</v>
      </c>
      <c r="M28" s="1"/>
      <c r="N28" s="1">
        <v>3.5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>
        <v>19</v>
      </c>
      <c r="B29" s="168" t="s">
        <v>470</v>
      </c>
      <c r="C29" s="172" t="s">
        <v>513</v>
      </c>
      <c r="D29" s="168" t="s">
        <v>514</v>
      </c>
      <c r="E29" s="168" t="s">
        <v>322</v>
      </c>
      <c r="F29" s="169">
        <v>22</v>
      </c>
      <c r="G29" s="170"/>
      <c r="H29" s="170"/>
      <c r="I29" s="170">
        <f t="shared" si="0"/>
        <v>0</v>
      </c>
      <c r="J29" s="168">
        <f t="shared" si="1"/>
        <v>125.62</v>
      </c>
      <c r="K29" s="1">
        <f t="shared" si="2"/>
        <v>0</v>
      </c>
      <c r="L29" s="1">
        <f t="shared" si="3"/>
        <v>0</v>
      </c>
      <c r="M29" s="1"/>
      <c r="N29" s="1">
        <v>5.71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>
        <v>20</v>
      </c>
      <c r="B30" s="168" t="s">
        <v>470</v>
      </c>
      <c r="C30" s="172" t="s">
        <v>515</v>
      </c>
      <c r="D30" s="168" t="s">
        <v>516</v>
      </c>
      <c r="E30" s="168" t="s">
        <v>322</v>
      </c>
      <c r="F30" s="169">
        <v>16</v>
      </c>
      <c r="G30" s="170"/>
      <c r="H30" s="170"/>
      <c r="I30" s="170">
        <f t="shared" si="0"/>
        <v>0</v>
      </c>
      <c r="J30" s="168">
        <f t="shared" si="1"/>
        <v>96.96</v>
      </c>
      <c r="K30" s="1">
        <f t="shared" si="2"/>
        <v>0</v>
      </c>
      <c r="L30" s="1">
        <f t="shared" si="3"/>
        <v>0</v>
      </c>
      <c r="M30" s="1"/>
      <c r="N30" s="1">
        <v>6.06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>
        <v>21</v>
      </c>
      <c r="B31" s="168" t="s">
        <v>470</v>
      </c>
      <c r="C31" s="172" t="s">
        <v>517</v>
      </c>
      <c r="D31" s="168" t="s">
        <v>518</v>
      </c>
      <c r="E31" s="168" t="s">
        <v>322</v>
      </c>
      <c r="F31" s="169">
        <v>12</v>
      </c>
      <c r="G31" s="170"/>
      <c r="H31" s="170"/>
      <c r="I31" s="170">
        <f t="shared" si="0"/>
        <v>0</v>
      </c>
      <c r="J31" s="168">
        <f t="shared" si="1"/>
        <v>40.200000000000003</v>
      </c>
      <c r="K31" s="1">
        <f t="shared" si="2"/>
        <v>0</v>
      </c>
      <c r="L31" s="1">
        <f t="shared" si="3"/>
        <v>0</v>
      </c>
      <c r="M31" s="1"/>
      <c r="N31" s="1">
        <v>3.35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>
        <v>22</v>
      </c>
      <c r="B32" s="168" t="s">
        <v>470</v>
      </c>
      <c r="C32" s="172" t="s">
        <v>519</v>
      </c>
      <c r="D32" s="168" t="s">
        <v>520</v>
      </c>
      <c r="E32" s="168" t="s">
        <v>206</v>
      </c>
      <c r="F32" s="169">
        <v>203</v>
      </c>
      <c r="G32" s="170"/>
      <c r="H32" s="170"/>
      <c r="I32" s="170">
        <f t="shared" si="0"/>
        <v>0</v>
      </c>
      <c r="J32" s="168">
        <f t="shared" si="1"/>
        <v>71.05</v>
      </c>
      <c r="K32" s="1">
        <f t="shared" si="2"/>
        <v>0</v>
      </c>
      <c r="L32" s="1">
        <f t="shared" si="3"/>
        <v>0</v>
      </c>
      <c r="M32" s="1"/>
      <c r="N32" s="1">
        <v>0.35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>
        <v>23</v>
      </c>
      <c r="B33" s="168" t="s">
        <v>470</v>
      </c>
      <c r="C33" s="172" t="s">
        <v>521</v>
      </c>
      <c r="D33" s="168" t="s">
        <v>522</v>
      </c>
      <c r="E33" s="168" t="s">
        <v>206</v>
      </c>
      <c r="F33" s="169">
        <v>17</v>
      </c>
      <c r="G33" s="170"/>
      <c r="H33" s="170"/>
      <c r="I33" s="170">
        <f t="shared" si="0"/>
        <v>0</v>
      </c>
      <c r="J33" s="168">
        <f t="shared" si="1"/>
        <v>9.86</v>
      </c>
      <c r="K33" s="1">
        <f t="shared" si="2"/>
        <v>0</v>
      </c>
      <c r="L33" s="1">
        <f t="shared" si="3"/>
        <v>0</v>
      </c>
      <c r="M33" s="1"/>
      <c r="N33" s="1">
        <v>0.57999999999999996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>
        <v>24</v>
      </c>
      <c r="B34" s="168" t="s">
        <v>470</v>
      </c>
      <c r="C34" s="172" t="s">
        <v>523</v>
      </c>
      <c r="D34" s="168" t="s">
        <v>524</v>
      </c>
      <c r="E34" s="168" t="s">
        <v>206</v>
      </c>
      <c r="F34" s="169">
        <v>167</v>
      </c>
      <c r="G34" s="170"/>
      <c r="H34" s="170"/>
      <c r="I34" s="170">
        <f t="shared" si="0"/>
        <v>0</v>
      </c>
      <c r="J34" s="168">
        <f t="shared" si="1"/>
        <v>100.2</v>
      </c>
      <c r="K34" s="1">
        <f t="shared" si="2"/>
        <v>0</v>
      </c>
      <c r="L34" s="1">
        <f t="shared" si="3"/>
        <v>0</v>
      </c>
      <c r="M34" s="1"/>
      <c r="N34" s="1">
        <v>0.6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>
        <v>25</v>
      </c>
      <c r="B35" s="168" t="s">
        <v>470</v>
      </c>
      <c r="C35" s="172" t="s">
        <v>523</v>
      </c>
      <c r="D35" s="168" t="s">
        <v>525</v>
      </c>
      <c r="E35" s="168" t="s">
        <v>206</v>
      </c>
      <c r="F35" s="169">
        <v>223</v>
      </c>
      <c r="G35" s="170"/>
      <c r="H35" s="170"/>
      <c r="I35" s="170">
        <f t="shared" si="0"/>
        <v>0</v>
      </c>
      <c r="J35" s="168">
        <f t="shared" si="1"/>
        <v>133.80000000000001</v>
      </c>
      <c r="K35" s="1">
        <f t="shared" si="2"/>
        <v>0</v>
      </c>
      <c r="L35" s="1">
        <f t="shared" si="3"/>
        <v>0</v>
      </c>
      <c r="M35" s="1"/>
      <c r="N35" s="1">
        <v>0.6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>
        <v>26</v>
      </c>
      <c r="B36" s="168" t="s">
        <v>470</v>
      </c>
      <c r="C36" s="172" t="s">
        <v>526</v>
      </c>
      <c r="D36" s="168" t="s">
        <v>527</v>
      </c>
      <c r="E36" s="168" t="s">
        <v>206</v>
      </c>
      <c r="F36" s="169">
        <v>82</v>
      </c>
      <c r="G36" s="170"/>
      <c r="H36" s="170"/>
      <c r="I36" s="170">
        <f t="shared" si="0"/>
        <v>0</v>
      </c>
      <c r="J36" s="168">
        <f t="shared" si="1"/>
        <v>56.58</v>
      </c>
      <c r="K36" s="1">
        <f t="shared" si="2"/>
        <v>0</v>
      </c>
      <c r="L36" s="1">
        <f t="shared" si="3"/>
        <v>0</v>
      </c>
      <c r="M36" s="1"/>
      <c r="N36" s="1">
        <v>0.69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>
        <v>27</v>
      </c>
      <c r="B37" s="168" t="s">
        <v>470</v>
      </c>
      <c r="C37" s="172" t="s">
        <v>528</v>
      </c>
      <c r="D37" s="168" t="s">
        <v>529</v>
      </c>
      <c r="E37" s="168" t="s">
        <v>206</v>
      </c>
      <c r="F37" s="169">
        <v>51</v>
      </c>
      <c r="G37" s="170"/>
      <c r="H37" s="170"/>
      <c r="I37" s="170">
        <f t="shared" si="0"/>
        <v>0</v>
      </c>
      <c r="J37" s="168">
        <f t="shared" si="1"/>
        <v>29.58</v>
      </c>
      <c r="K37" s="1">
        <f t="shared" si="2"/>
        <v>0</v>
      </c>
      <c r="L37" s="1">
        <f t="shared" si="3"/>
        <v>0</v>
      </c>
      <c r="M37" s="1"/>
      <c r="N37" s="1">
        <v>0.57999999999999996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>
        <v>28</v>
      </c>
      <c r="B38" s="168" t="s">
        <v>470</v>
      </c>
      <c r="C38" s="172" t="s">
        <v>530</v>
      </c>
      <c r="D38" s="168" t="s">
        <v>531</v>
      </c>
      <c r="E38" s="168" t="s">
        <v>206</v>
      </c>
      <c r="F38" s="169">
        <v>62</v>
      </c>
      <c r="G38" s="170"/>
      <c r="H38" s="170"/>
      <c r="I38" s="170">
        <f t="shared" si="0"/>
        <v>0</v>
      </c>
      <c r="J38" s="168">
        <f t="shared" si="1"/>
        <v>37.200000000000003</v>
      </c>
      <c r="K38" s="1">
        <f t="shared" si="2"/>
        <v>0</v>
      </c>
      <c r="L38" s="1">
        <f t="shared" si="3"/>
        <v>0</v>
      </c>
      <c r="M38" s="1"/>
      <c r="N38" s="1">
        <v>0.6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>
        <v>29</v>
      </c>
      <c r="B39" s="168" t="s">
        <v>470</v>
      </c>
      <c r="C39" s="172" t="s">
        <v>532</v>
      </c>
      <c r="D39" s="168" t="s">
        <v>533</v>
      </c>
      <c r="E39" s="168" t="s">
        <v>534</v>
      </c>
      <c r="F39" s="169">
        <v>10</v>
      </c>
      <c r="G39" s="170"/>
      <c r="H39" s="170"/>
      <c r="I39" s="170">
        <f t="shared" si="0"/>
        <v>0</v>
      </c>
      <c r="J39" s="168">
        <f t="shared" si="1"/>
        <v>135</v>
      </c>
      <c r="K39" s="1">
        <f t="shared" si="2"/>
        <v>0</v>
      </c>
      <c r="L39" s="1">
        <f t="shared" si="3"/>
        <v>0</v>
      </c>
      <c r="M39" s="1"/>
      <c r="N39" s="1">
        <v>13.5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>
        <v>30</v>
      </c>
      <c r="B40" s="168" t="s">
        <v>470</v>
      </c>
      <c r="C40" s="172" t="s">
        <v>535</v>
      </c>
      <c r="D40" s="168" t="s">
        <v>536</v>
      </c>
      <c r="E40" s="168" t="s">
        <v>206</v>
      </c>
      <c r="F40" s="169">
        <v>88</v>
      </c>
      <c r="G40" s="170"/>
      <c r="H40" s="170"/>
      <c r="I40" s="170">
        <f t="shared" si="0"/>
        <v>0</v>
      </c>
      <c r="J40" s="168">
        <f t="shared" si="1"/>
        <v>54.56</v>
      </c>
      <c r="K40" s="1">
        <f t="shared" si="2"/>
        <v>0</v>
      </c>
      <c r="L40" s="1">
        <f t="shared" si="3"/>
        <v>0</v>
      </c>
      <c r="M40" s="1"/>
      <c r="N40" s="1">
        <v>0.62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>
        <v>31</v>
      </c>
      <c r="B41" s="168" t="s">
        <v>470</v>
      </c>
      <c r="C41" s="172" t="s">
        <v>537</v>
      </c>
      <c r="D41" s="168" t="s">
        <v>538</v>
      </c>
      <c r="E41" s="168" t="s">
        <v>206</v>
      </c>
      <c r="F41" s="169">
        <v>205</v>
      </c>
      <c r="G41" s="170"/>
      <c r="H41" s="170"/>
      <c r="I41" s="170">
        <f t="shared" si="0"/>
        <v>0</v>
      </c>
      <c r="J41" s="168">
        <f t="shared" si="1"/>
        <v>682.65</v>
      </c>
      <c r="K41" s="1">
        <f t="shared" si="2"/>
        <v>0</v>
      </c>
      <c r="L41" s="1">
        <f t="shared" si="3"/>
        <v>0</v>
      </c>
      <c r="M41" s="1"/>
      <c r="N41" s="1">
        <v>3.33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>
        <v>32</v>
      </c>
      <c r="B42" s="168" t="s">
        <v>470</v>
      </c>
      <c r="C42" s="172" t="s">
        <v>539</v>
      </c>
      <c r="D42" s="168" t="s">
        <v>540</v>
      </c>
      <c r="E42" s="168" t="s">
        <v>322</v>
      </c>
      <c r="F42" s="169">
        <v>5</v>
      </c>
      <c r="G42" s="170"/>
      <c r="H42" s="170"/>
      <c r="I42" s="170">
        <f t="shared" si="0"/>
        <v>0</v>
      </c>
      <c r="J42" s="168">
        <f t="shared" si="1"/>
        <v>49.65</v>
      </c>
      <c r="K42" s="1">
        <f t="shared" si="2"/>
        <v>0</v>
      </c>
      <c r="L42" s="1">
        <f t="shared" si="3"/>
        <v>0</v>
      </c>
      <c r="M42" s="1"/>
      <c r="N42" s="1">
        <v>9.93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>
        <v>33</v>
      </c>
      <c r="B43" s="168" t="s">
        <v>470</v>
      </c>
      <c r="C43" s="172" t="s">
        <v>541</v>
      </c>
      <c r="D43" s="168" t="s">
        <v>491</v>
      </c>
      <c r="E43" s="168" t="s">
        <v>322</v>
      </c>
      <c r="F43" s="169">
        <v>6</v>
      </c>
      <c r="G43" s="170"/>
      <c r="H43" s="170"/>
      <c r="I43" s="170">
        <f t="shared" ref="I43:I74" si="4">ROUND(F43*(G43+H43),2)</f>
        <v>0</v>
      </c>
      <c r="J43" s="168">
        <f t="shared" ref="J43:J75" si="5">ROUND(F43*(N43),2)</f>
        <v>38.82</v>
      </c>
      <c r="K43" s="1">
        <f t="shared" ref="K43:K75" si="6">ROUND(F43*(O43),2)</f>
        <v>0</v>
      </c>
      <c r="L43" s="1">
        <f t="shared" si="3"/>
        <v>0</v>
      </c>
      <c r="M43" s="1"/>
      <c r="N43" s="1">
        <v>6.47</v>
      </c>
      <c r="O43" s="1"/>
      <c r="P43" s="167"/>
      <c r="Q43" s="173"/>
      <c r="R43" s="173"/>
      <c r="S43" s="167"/>
      <c r="Z43">
        <v>0</v>
      </c>
    </row>
    <row r="44" spans="1:26" ht="24.95" customHeight="1" x14ac:dyDescent="0.25">
      <c r="A44" s="171">
        <v>34</v>
      </c>
      <c r="B44" s="168" t="s">
        <v>470</v>
      </c>
      <c r="C44" s="172" t="s">
        <v>542</v>
      </c>
      <c r="D44" s="168" t="s">
        <v>487</v>
      </c>
      <c r="E44" s="168" t="s">
        <v>322</v>
      </c>
      <c r="F44" s="169">
        <v>2</v>
      </c>
      <c r="G44" s="170"/>
      <c r="H44" s="170"/>
      <c r="I44" s="170">
        <f t="shared" si="4"/>
        <v>0</v>
      </c>
      <c r="J44" s="168">
        <f t="shared" si="5"/>
        <v>8.26</v>
      </c>
      <c r="K44" s="1">
        <f t="shared" si="6"/>
        <v>0</v>
      </c>
      <c r="L44" s="1">
        <f t="shared" si="3"/>
        <v>0</v>
      </c>
      <c r="M44" s="1"/>
      <c r="N44" s="1">
        <v>4.13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>
        <v>35</v>
      </c>
      <c r="B45" s="168" t="s">
        <v>470</v>
      </c>
      <c r="C45" s="172" t="s">
        <v>543</v>
      </c>
      <c r="D45" s="168" t="s">
        <v>495</v>
      </c>
      <c r="E45" s="168" t="s">
        <v>322</v>
      </c>
      <c r="F45" s="169">
        <v>6</v>
      </c>
      <c r="G45" s="170"/>
      <c r="H45" s="170"/>
      <c r="I45" s="170">
        <f t="shared" si="4"/>
        <v>0</v>
      </c>
      <c r="J45" s="168">
        <f t="shared" si="5"/>
        <v>36.72</v>
      </c>
      <c r="K45" s="1">
        <f t="shared" si="6"/>
        <v>0</v>
      </c>
      <c r="L45" s="1">
        <f t="shared" si="3"/>
        <v>0</v>
      </c>
      <c r="M45" s="1"/>
      <c r="N45" s="1">
        <v>6.12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>
        <v>36</v>
      </c>
      <c r="B46" s="168" t="s">
        <v>470</v>
      </c>
      <c r="C46" s="172" t="s">
        <v>544</v>
      </c>
      <c r="D46" s="168" t="s">
        <v>497</v>
      </c>
      <c r="E46" s="168" t="s">
        <v>322</v>
      </c>
      <c r="F46" s="169">
        <v>2</v>
      </c>
      <c r="G46" s="170"/>
      <c r="H46" s="170"/>
      <c r="I46" s="170">
        <f t="shared" si="4"/>
        <v>0</v>
      </c>
      <c r="J46" s="168">
        <f t="shared" si="5"/>
        <v>158.80000000000001</v>
      </c>
      <c r="K46" s="1">
        <f t="shared" si="6"/>
        <v>0</v>
      </c>
      <c r="L46" s="1">
        <f t="shared" si="3"/>
        <v>0</v>
      </c>
      <c r="M46" s="1"/>
      <c r="N46" s="1">
        <v>79.400000000000006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>
        <v>37</v>
      </c>
      <c r="B47" s="168" t="s">
        <v>470</v>
      </c>
      <c r="C47" s="172" t="s">
        <v>545</v>
      </c>
      <c r="D47" s="168" t="s">
        <v>477</v>
      </c>
      <c r="E47" s="168" t="s">
        <v>322</v>
      </c>
      <c r="F47" s="169">
        <v>23</v>
      </c>
      <c r="G47" s="170"/>
      <c r="H47" s="170"/>
      <c r="I47" s="170">
        <f t="shared" si="4"/>
        <v>0</v>
      </c>
      <c r="J47" s="168">
        <f t="shared" si="5"/>
        <v>4.1399999999999997</v>
      </c>
      <c r="K47" s="1">
        <f t="shared" si="6"/>
        <v>0</v>
      </c>
      <c r="L47" s="1">
        <f t="shared" si="3"/>
        <v>0</v>
      </c>
      <c r="M47" s="1"/>
      <c r="N47" s="1">
        <v>0.18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>
        <v>38</v>
      </c>
      <c r="B48" s="168" t="s">
        <v>470</v>
      </c>
      <c r="C48" s="172" t="s">
        <v>546</v>
      </c>
      <c r="D48" s="168" t="s">
        <v>479</v>
      </c>
      <c r="E48" s="168" t="s">
        <v>322</v>
      </c>
      <c r="F48" s="169">
        <v>58</v>
      </c>
      <c r="G48" s="170"/>
      <c r="H48" s="170"/>
      <c r="I48" s="170">
        <f t="shared" si="4"/>
        <v>0</v>
      </c>
      <c r="J48" s="168">
        <f t="shared" si="5"/>
        <v>98.02</v>
      </c>
      <c r="K48" s="1">
        <f t="shared" si="6"/>
        <v>0</v>
      </c>
      <c r="L48" s="1">
        <f t="shared" si="3"/>
        <v>0</v>
      </c>
      <c r="M48" s="1"/>
      <c r="N48" s="1">
        <v>1.69</v>
      </c>
      <c r="O48" s="1"/>
      <c r="P48" s="167"/>
      <c r="Q48" s="173"/>
      <c r="R48" s="173"/>
      <c r="S48" s="167"/>
      <c r="Z48">
        <v>0</v>
      </c>
    </row>
    <row r="49" spans="1:26" ht="24.95" customHeight="1" x14ac:dyDescent="0.25">
      <c r="A49" s="171">
        <v>39</v>
      </c>
      <c r="B49" s="168" t="s">
        <v>470</v>
      </c>
      <c r="C49" s="172" t="s">
        <v>547</v>
      </c>
      <c r="D49" s="168" t="s">
        <v>507</v>
      </c>
      <c r="E49" s="168" t="s">
        <v>322</v>
      </c>
      <c r="F49" s="169">
        <v>10</v>
      </c>
      <c r="G49" s="170"/>
      <c r="H49" s="170"/>
      <c r="I49" s="170">
        <f t="shared" si="4"/>
        <v>0</v>
      </c>
      <c r="J49" s="168">
        <f t="shared" si="5"/>
        <v>9</v>
      </c>
      <c r="K49" s="1">
        <f t="shared" si="6"/>
        <v>0</v>
      </c>
      <c r="L49" s="1">
        <f t="shared" si="3"/>
        <v>0</v>
      </c>
      <c r="M49" s="1"/>
      <c r="N49" s="1">
        <v>0.9</v>
      </c>
      <c r="O49" s="1"/>
      <c r="P49" s="167"/>
      <c r="Q49" s="173"/>
      <c r="R49" s="173"/>
      <c r="S49" s="167"/>
      <c r="Z49">
        <v>0</v>
      </c>
    </row>
    <row r="50" spans="1:26" ht="24.95" customHeight="1" x14ac:dyDescent="0.25">
      <c r="A50" s="171">
        <v>40</v>
      </c>
      <c r="B50" s="168" t="s">
        <v>470</v>
      </c>
      <c r="C50" s="172" t="s">
        <v>548</v>
      </c>
      <c r="D50" s="168" t="s">
        <v>481</v>
      </c>
      <c r="E50" s="168" t="s">
        <v>322</v>
      </c>
      <c r="F50" s="169">
        <v>400</v>
      </c>
      <c r="G50" s="170"/>
      <c r="H50" s="170"/>
      <c r="I50" s="170">
        <f t="shared" si="4"/>
        <v>0</v>
      </c>
      <c r="J50" s="168">
        <f t="shared" si="5"/>
        <v>124</v>
      </c>
      <c r="K50" s="1">
        <f t="shared" si="6"/>
        <v>0</v>
      </c>
      <c r="L50" s="1">
        <f t="shared" si="3"/>
        <v>0</v>
      </c>
      <c r="M50" s="1"/>
      <c r="N50" s="1">
        <v>0.31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>
        <v>41</v>
      </c>
      <c r="B51" s="168" t="s">
        <v>470</v>
      </c>
      <c r="C51" s="172" t="s">
        <v>549</v>
      </c>
      <c r="D51" s="168" t="s">
        <v>509</v>
      </c>
      <c r="E51" s="168" t="s">
        <v>510</v>
      </c>
      <c r="F51" s="169">
        <v>1</v>
      </c>
      <c r="G51" s="170"/>
      <c r="H51" s="170"/>
      <c r="I51" s="170">
        <f t="shared" si="4"/>
        <v>0</v>
      </c>
      <c r="J51" s="168">
        <f t="shared" si="5"/>
        <v>225</v>
      </c>
      <c r="K51" s="1">
        <f t="shared" si="6"/>
        <v>0</v>
      </c>
      <c r="L51" s="1">
        <f t="shared" si="3"/>
        <v>0</v>
      </c>
      <c r="M51" s="1"/>
      <c r="N51" s="1">
        <v>225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>
        <v>42</v>
      </c>
      <c r="B52" s="168" t="s">
        <v>470</v>
      </c>
      <c r="C52" s="172" t="s">
        <v>550</v>
      </c>
      <c r="D52" s="168" t="s">
        <v>551</v>
      </c>
      <c r="E52" s="168" t="s">
        <v>322</v>
      </c>
      <c r="F52" s="169">
        <v>1</v>
      </c>
      <c r="G52" s="170"/>
      <c r="H52" s="170"/>
      <c r="I52" s="170">
        <f t="shared" si="4"/>
        <v>0</v>
      </c>
      <c r="J52" s="168">
        <f t="shared" si="5"/>
        <v>327.60000000000002</v>
      </c>
      <c r="K52" s="1">
        <f t="shared" si="6"/>
        <v>0</v>
      </c>
      <c r="L52" s="1">
        <f t="shared" si="3"/>
        <v>0</v>
      </c>
      <c r="M52" s="1"/>
      <c r="N52" s="1">
        <v>327.60000000000002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>
        <v>43</v>
      </c>
      <c r="B53" s="168" t="s">
        <v>470</v>
      </c>
      <c r="C53" s="172" t="s">
        <v>552</v>
      </c>
      <c r="D53" s="168" t="s">
        <v>553</v>
      </c>
      <c r="E53" s="168" t="s">
        <v>534</v>
      </c>
      <c r="F53" s="169">
        <v>16</v>
      </c>
      <c r="G53" s="170"/>
      <c r="H53" s="170"/>
      <c r="I53" s="170">
        <f t="shared" si="4"/>
        <v>0</v>
      </c>
      <c r="J53" s="168">
        <f t="shared" si="5"/>
        <v>216</v>
      </c>
      <c r="K53" s="1">
        <f t="shared" si="6"/>
        <v>0</v>
      </c>
      <c r="L53" s="1">
        <f t="shared" si="3"/>
        <v>0</v>
      </c>
      <c r="M53" s="1"/>
      <c r="N53" s="1">
        <v>13.5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>
        <v>44</v>
      </c>
      <c r="B54" s="168" t="s">
        <v>117</v>
      </c>
      <c r="C54" s="172" t="s">
        <v>554</v>
      </c>
      <c r="D54" s="168" t="s">
        <v>522</v>
      </c>
      <c r="E54" s="168" t="s">
        <v>206</v>
      </c>
      <c r="F54" s="169">
        <v>17</v>
      </c>
      <c r="G54" s="170"/>
      <c r="H54" s="170"/>
      <c r="I54" s="170">
        <f t="shared" si="4"/>
        <v>0</v>
      </c>
      <c r="J54" s="168">
        <f t="shared" si="5"/>
        <v>7.99</v>
      </c>
      <c r="K54" s="1">
        <f t="shared" si="6"/>
        <v>0</v>
      </c>
      <c r="L54" s="1"/>
      <c r="M54" s="1">
        <f t="shared" ref="M54:M73" si="7">ROUND(F54*(G54),2)</f>
        <v>0</v>
      </c>
      <c r="N54" s="1">
        <v>0.47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>
        <v>45</v>
      </c>
      <c r="B55" s="168" t="s">
        <v>117</v>
      </c>
      <c r="C55" s="172" t="s">
        <v>555</v>
      </c>
      <c r="D55" s="168" t="s">
        <v>556</v>
      </c>
      <c r="E55" s="168" t="s">
        <v>296</v>
      </c>
      <c r="F55" s="169">
        <v>1</v>
      </c>
      <c r="G55" s="170"/>
      <c r="H55" s="170"/>
      <c r="I55" s="170">
        <f t="shared" si="4"/>
        <v>0</v>
      </c>
      <c r="J55" s="168">
        <f t="shared" si="5"/>
        <v>369</v>
      </c>
      <c r="K55" s="1">
        <f t="shared" si="6"/>
        <v>0</v>
      </c>
      <c r="L55" s="1"/>
      <c r="M55" s="1">
        <f t="shared" si="7"/>
        <v>0</v>
      </c>
      <c r="N55" s="1">
        <v>369</v>
      </c>
      <c r="O55" s="1"/>
      <c r="P55" s="167"/>
      <c r="Q55" s="173"/>
      <c r="R55" s="173"/>
      <c r="S55" s="167"/>
      <c r="Z55">
        <v>0</v>
      </c>
    </row>
    <row r="56" spans="1:26" ht="24.95" customHeight="1" x14ac:dyDescent="0.25">
      <c r="A56" s="171">
        <v>46</v>
      </c>
      <c r="B56" s="168" t="s">
        <v>117</v>
      </c>
      <c r="C56" s="172" t="s">
        <v>557</v>
      </c>
      <c r="D56" s="168" t="s">
        <v>505</v>
      </c>
      <c r="E56" s="168" t="s">
        <v>322</v>
      </c>
      <c r="F56" s="169">
        <v>22</v>
      </c>
      <c r="G56" s="170"/>
      <c r="H56" s="170"/>
      <c r="I56" s="170">
        <f t="shared" si="4"/>
        <v>0</v>
      </c>
      <c r="J56" s="168">
        <f t="shared" si="5"/>
        <v>821.48</v>
      </c>
      <c r="K56" s="1">
        <f t="shared" si="6"/>
        <v>0</v>
      </c>
      <c r="L56" s="1"/>
      <c r="M56" s="1">
        <f t="shared" si="7"/>
        <v>0</v>
      </c>
      <c r="N56" s="1">
        <v>37.340000000000003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>
        <v>47</v>
      </c>
      <c r="B57" s="168" t="s">
        <v>117</v>
      </c>
      <c r="C57" s="172" t="s">
        <v>558</v>
      </c>
      <c r="D57" s="168" t="s">
        <v>503</v>
      </c>
      <c r="E57" s="168" t="s">
        <v>322</v>
      </c>
      <c r="F57" s="169">
        <v>4</v>
      </c>
      <c r="G57" s="170"/>
      <c r="H57" s="170"/>
      <c r="I57" s="170">
        <f t="shared" si="4"/>
        <v>0</v>
      </c>
      <c r="J57" s="168">
        <f t="shared" si="5"/>
        <v>205.4</v>
      </c>
      <c r="K57" s="1">
        <f t="shared" si="6"/>
        <v>0</v>
      </c>
      <c r="L57" s="1"/>
      <c r="M57" s="1">
        <f t="shared" si="7"/>
        <v>0</v>
      </c>
      <c r="N57" s="1">
        <v>51.35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>
        <v>48</v>
      </c>
      <c r="B58" s="168" t="s">
        <v>117</v>
      </c>
      <c r="C58" s="172" t="s">
        <v>559</v>
      </c>
      <c r="D58" s="168" t="s">
        <v>499</v>
      </c>
      <c r="E58" s="168" t="s">
        <v>322</v>
      </c>
      <c r="F58" s="169">
        <v>4</v>
      </c>
      <c r="G58" s="170"/>
      <c r="H58" s="170"/>
      <c r="I58" s="170">
        <f t="shared" si="4"/>
        <v>0</v>
      </c>
      <c r="J58" s="168">
        <f t="shared" si="5"/>
        <v>104.04</v>
      </c>
      <c r="K58" s="1">
        <f t="shared" si="6"/>
        <v>0</v>
      </c>
      <c r="L58" s="1"/>
      <c r="M58" s="1">
        <f t="shared" si="7"/>
        <v>0</v>
      </c>
      <c r="N58" s="1">
        <v>26.01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>
        <v>49</v>
      </c>
      <c r="B59" s="168" t="s">
        <v>117</v>
      </c>
      <c r="C59" s="172" t="s">
        <v>560</v>
      </c>
      <c r="D59" s="168" t="s">
        <v>501</v>
      </c>
      <c r="E59" s="168" t="s">
        <v>322</v>
      </c>
      <c r="F59" s="169">
        <v>2</v>
      </c>
      <c r="G59" s="170"/>
      <c r="H59" s="170"/>
      <c r="I59" s="170">
        <f t="shared" si="4"/>
        <v>0</v>
      </c>
      <c r="J59" s="168">
        <f t="shared" si="5"/>
        <v>52.02</v>
      </c>
      <c r="K59" s="1">
        <f t="shared" si="6"/>
        <v>0</v>
      </c>
      <c r="L59" s="1"/>
      <c r="M59" s="1">
        <f t="shared" si="7"/>
        <v>0</v>
      </c>
      <c r="N59" s="1">
        <v>26.01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>
        <v>50</v>
      </c>
      <c r="B60" s="168" t="s">
        <v>117</v>
      </c>
      <c r="C60" s="172" t="s">
        <v>561</v>
      </c>
      <c r="D60" s="168" t="s">
        <v>512</v>
      </c>
      <c r="E60" s="168" t="s">
        <v>322</v>
      </c>
      <c r="F60" s="169">
        <v>6</v>
      </c>
      <c r="G60" s="170"/>
      <c r="H60" s="170"/>
      <c r="I60" s="170">
        <f t="shared" si="4"/>
        <v>0</v>
      </c>
      <c r="J60" s="168">
        <f t="shared" si="5"/>
        <v>298.08</v>
      </c>
      <c r="K60" s="1">
        <f t="shared" si="6"/>
        <v>0</v>
      </c>
      <c r="L60" s="1"/>
      <c r="M60" s="1">
        <f t="shared" si="7"/>
        <v>0</v>
      </c>
      <c r="N60" s="1">
        <v>49.68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>
        <v>51</v>
      </c>
      <c r="B61" s="168" t="s">
        <v>117</v>
      </c>
      <c r="C61" s="172" t="s">
        <v>562</v>
      </c>
      <c r="D61" s="168" t="s">
        <v>489</v>
      </c>
      <c r="E61" s="168" t="s">
        <v>322</v>
      </c>
      <c r="F61" s="169">
        <v>3</v>
      </c>
      <c r="G61" s="170"/>
      <c r="H61" s="170"/>
      <c r="I61" s="170">
        <f t="shared" si="4"/>
        <v>0</v>
      </c>
      <c r="J61" s="168">
        <f t="shared" si="5"/>
        <v>11.94</v>
      </c>
      <c r="K61" s="1">
        <f t="shared" si="6"/>
        <v>0</v>
      </c>
      <c r="L61" s="1"/>
      <c r="M61" s="1">
        <f t="shared" si="7"/>
        <v>0</v>
      </c>
      <c r="N61" s="1">
        <v>3.98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>
        <v>52</v>
      </c>
      <c r="B62" s="168" t="s">
        <v>117</v>
      </c>
      <c r="C62" s="172" t="s">
        <v>563</v>
      </c>
      <c r="D62" s="168" t="s">
        <v>493</v>
      </c>
      <c r="E62" s="168" t="s">
        <v>322</v>
      </c>
      <c r="F62" s="169">
        <v>6</v>
      </c>
      <c r="G62" s="170"/>
      <c r="H62" s="170"/>
      <c r="I62" s="170">
        <f t="shared" si="4"/>
        <v>0</v>
      </c>
      <c r="J62" s="168">
        <f t="shared" si="5"/>
        <v>26.1</v>
      </c>
      <c r="K62" s="1">
        <f t="shared" si="6"/>
        <v>0</v>
      </c>
      <c r="L62" s="1"/>
      <c r="M62" s="1">
        <f t="shared" si="7"/>
        <v>0</v>
      </c>
      <c r="N62" s="1">
        <v>4.3499999999999996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>
        <v>53</v>
      </c>
      <c r="B63" s="168" t="s">
        <v>117</v>
      </c>
      <c r="C63" s="172" t="s">
        <v>564</v>
      </c>
      <c r="D63" s="168" t="s">
        <v>524</v>
      </c>
      <c r="E63" s="168" t="s">
        <v>206</v>
      </c>
      <c r="F63" s="169">
        <v>167</v>
      </c>
      <c r="G63" s="170"/>
      <c r="H63" s="170"/>
      <c r="I63" s="170">
        <f t="shared" si="4"/>
        <v>0</v>
      </c>
      <c r="J63" s="168">
        <f t="shared" si="5"/>
        <v>90.18</v>
      </c>
      <c r="K63" s="1">
        <f t="shared" si="6"/>
        <v>0</v>
      </c>
      <c r="L63" s="1"/>
      <c r="M63" s="1">
        <f t="shared" si="7"/>
        <v>0</v>
      </c>
      <c r="N63" s="1">
        <v>0.54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>
        <v>54</v>
      </c>
      <c r="B64" s="168" t="s">
        <v>117</v>
      </c>
      <c r="C64" s="172" t="s">
        <v>565</v>
      </c>
      <c r="D64" s="168" t="s">
        <v>525</v>
      </c>
      <c r="E64" s="168" t="s">
        <v>206</v>
      </c>
      <c r="F64" s="169">
        <v>223</v>
      </c>
      <c r="G64" s="170"/>
      <c r="H64" s="170"/>
      <c r="I64" s="170">
        <f t="shared" si="4"/>
        <v>0</v>
      </c>
      <c r="J64" s="168">
        <f t="shared" si="5"/>
        <v>120.42</v>
      </c>
      <c r="K64" s="1">
        <f t="shared" si="6"/>
        <v>0</v>
      </c>
      <c r="L64" s="1"/>
      <c r="M64" s="1">
        <f t="shared" si="7"/>
        <v>0</v>
      </c>
      <c r="N64" s="1">
        <v>0.54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>
        <v>55</v>
      </c>
      <c r="B65" s="168" t="s">
        <v>117</v>
      </c>
      <c r="C65" s="172" t="s">
        <v>566</v>
      </c>
      <c r="D65" s="168" t="s">
        <v>527</v>
      </c>
      <c r="E65" s="168" t="s">
        <v>206</v>
      </c>
      <c r="F65" s="169">
        <v>82</v>
      </c>
      <c r="G65" s="170"/>
      <c r="H65" s="170"/>
      <c r="I65" s="170">
        <f t="shared" si="4"/>
        <v>0</v>
      </c>
      <c r="J65" s="168">
        <f t="shared" si="5"/>
        <v>61.5</v>
      </c>
      <c r="K65" s="1">
        <f t="shared" si="6"/>
        <v>0</v>
      </c>
      <c r="L65" s="1"/>
      <c r="M65" s="1">
        <f t="shared" si="7"/>
        <v>0</v>
      </c>
      <c r="N65" s="1">
        <v>0.75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>
        <v>56</v>
      </c>
      <c r="B66" s="168" t="s">
        <v>117</v>
      </c>
      <c r="C66" s="172" t="s">
        <v>567</v>
      </c>
      <c r="D66" s="168" t="s">
        <v>529</v>
      </c>
      <c r="E66" s="168" t="s">
        <v>206</v>
      </c>
      <c r="F66" s="169">
        <v>51</v>
      </c>
      <c r="G66" s="170"/>
      <c r="H66" s="170"/>
      <c r="I66" s="170">
        <f t="shared" si="4"/>
        <v>0</v>
      </c>
      <c r="J66" s="168">
        <f t="shared" si="5"/>
        <v>66.81</v>
      </c>
      <c r="K66" s="1">
        <f t="shared" si="6"/>
        <v>0</v>
      </c>
      <c r="L66" s="1"/>
      <c r="M66" s="1">
        <f t="shared" si="7"/>
        <v>0</v>
      </c>
      <c r="N66" s="1">
        <v>1.31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>
        <v>57</v>
      </c>
      <c r="B67" s="168" t="s">
        <v>117</v>
      </c>
      <c r="C67" s="172" t="s">
        <v>568</v>
      </c>
      <c r="D67" s="168" t="s">
        <v>531</v>
      </c>
      <c r="E67" s="168" t="s">
        <v>206</v>
      </c>
      <c r="F67" s="169">
        <v>62</v>
      </c>
      <c r="G67" s="170"/>
      <c r="H67" s="170"/>
      <c r="I67" s="170">
        <f t="shared" si="4"/>
        <v>0</v>
      </c>
      <c r="J67" s="168">
        <f t="shared" si="5"/>
        <v>133.91999999999999</v>
      </c>
      <c r="K67" s="1">
        <f t="shared" si="6"/>
        <v>0</v>
      </c>
      <c r="L67" s="1"/>
      <c r="M67" s="1">
        <f t="shared" si="7"/>
        <v>0</v>
      </c>
      <c r="N67" s="1">
        <v>2.16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>
        <v>58</v>
      </c>
      <c r="B68" s="168" t="s">
        <v>117</v>
      </c>
      <c r="C68" s="172" t="s">
        <v>569</v>
      </c>
      <c r="D68" s="168" t="s">
        <v>536</v>
      </c>
      <c r="E68" s="168" t="s">
        <v>206</v>
      </c>
      <c r="F68" s="169">
        <v>88</v>
      </c>
      <c r="G68" s="170"/>
      <c r="H68" s="170"/>
      <c r="I68" s="170">
        <f t="shared" si="4"/>
        <v>0</v>
      </c>
      <c r="J68" s="168">
        <f t="shared" si="5"/>
        <v>128.47999999999999</v>
      </c>
      <c r="K68" s="1">
        <f t="shared" si="6"/>
        <v>0</v>
      </c>
      <c r="L68" s="1"/>
      <c r="M68" s="1">
        <f t="shared" si="7"/>
        <v>0</v>
      </c>
      <c r="N68" s="1">
        <v>1.46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>
        <v>59</v>
      </c>
      <c r="B69" s="168" t="s">
        <v>117</v>
      </c>
      <c r="C69" s="172" t="s">
        <v>570</v>
      </c>
      <c r="D69" s="168" t="s">
        <v>520</v>
      </c>
      <c r="E69" s="168" t="s">
        <v>206</v>
      </c>
      <c r="F69" s="169">
        <v>203</v>
      </c>
      <c r="G69" s="170"/>
      <c r="H69" s="170"/>
      <c r="I69" s="170">
        <f t="shared" si="4"/>
        <v>0</v>
      </c>
      <c r="J69" s="168">
        <f t="shared" si="5"/>
        <v>170.52</v>
      </c>
      <c r="K69" s="1">
        <f t="shared" si="6"/>
        <v>0</v>
      </c>
      <c r="L69" s="1"/>
      <c r="M69" s="1">
        <f t="shared" si="7"/>
        <v>0</v>
      </c>
      <c r="N69" s="1">
        <v>0.84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>
        <v>60</v>
      </c>
      <c r="B70" s="168" t="s">
        <v>117</v>
      </c>
      <c r="C70" s="172" t="s">
        <v>571</v>
      </c>
      <c r="D70" s="168" t="s">
        <v>518</v>
      </c>
      <c r="E70" s="168" t="s">
        <v>322</v>
      </c>
      <c r="F70" s="169">
        <v>12</v>
      </c>
      <c r="G70" s="170"/>
      <c r="H70" s="170"/>
      <c r="I70" s="170">
        <f t="shared" si="4"/>
        <v>0</v>
      </c>
      <c r="J70" s="168">
        <f t="shared" si="5"/>
        <v>20.16</v>
      </c>
      <c r="K70" s="1">
        <f t="shared" si="6"/>
        <v>0</v>
      </c>
      <c r="L70" s="1"/>
      <c r="M70" s="1">
        <f t="shared" si="7"/>
        <v>0</v>
      </c>
      <c r="N70" s="1">
        <v>1.6800000000000002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>
        <v>61</v>
      </c>
      <c r="B71" s="168" t="s">
        <v>117</v>
      </c>
      <c r="C71" s="172" t="s">
        <v>572</v>
      </c>
      <c r="D71" s="168" t="s">
        <v>573</v>
      </c>
      <c r="E71" s="168" t="s">
        <v>574</v>
      </c>
      <c r="F71" s="169">
        <v>1</v>
      </c>
      <c r="G71" s="170"/>
      <c r="H71" s="170"/>
      <c r="I71" s="170">
        <f t="shared" si="4"/>
        <v>0</v>
      </c>
      <c r="J71" s="168">
        <f t="shared" si="5"/>
        <v>765</v>
      </c>
      <c r="K71" s="1">
        <f t="shared" si="6"/>
        <v>0</v>
      </c>
      <c r="L71" s="1"/>
      <c r="M71" s="1">
        <f t="shared" si="7"/>
        <v>0</v>
      </c>
      <c r="N71" s="1">
        <v>765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>
        <v>62</v>
      </c>
      <c r="B72" s="168" t="s">
        <v>117</v>
      </c>
      <c r="C72" s="172" t="s">
        <v>575</v>
      </c>
      <c r="D72" s="168" t="s">
        <v>576</v>
      </c>
      <c r="E72" s="168" t="s">
        <v>577</v>
      </c>
      <c r="F72" s="169">
        <v>3</v>
      </c>
      <c r="G72" s="179"/>
      <c r="H72" s="179"/>
      <c r="I72" s="179">
        <f t="shared" si="4"/>
        <v>0</v>
      </c>
      <c r="J72" s="168">
        <f t="shared" si="5"/>
        <v>111.59</v>
      </c>
      <c r="K72" s="1">
        <f t="shared" si="6"/>
        <v>0</v>
      </c>
      <c r="L72" s="1"/>
      <c r="M72" s="1">
        <f t="shared" si="7"/>
        <v>0</v>
      </c>
      <c r="N72" s="1">
        <v>37.196999014616011</v>
      </c>
      <c r="O72" s="1"/>
      <c r="P72" s="167"/>
      <c r="Q72" s="173"/>
      <c r="R72" s="173"/>
      <c r="S72" s="167"/>
      <c r="Z72">
        <v>0</v>
      </c>
    </row>
    <row r="73" spans="1:26" ht="24.95" customHeight="1" x14ac:dyDescent="0.25">
      <c r="A73" s="171">
        <v>63</v>
      </c>
      <c r="B73" s="168" t="s">
        <v>117</v>
      </c>
      <c r="C73" s="172" t="s">
        <v>578</v>
      </c>
      <c r="D73" s="168" t="s">
        <v>579</v>
      </c>
      <c r="E73" s="168" t="s">
        <v>577</v>
      </c>
      <c r="F73" s="169">
        <v>6</v>
      </c>
      <c r="G73" s="179"/>
      <c r="H73" s="179"/>
      <c r="I73" s="179">
        <f t="shared" si="4"/>
        <v>0</v>
      </c>
      <c r="J73" s="168">
        <f t="shared" si="5"/>
        <v>210.76</v>
      </c>
      <c r="K73" s="1">
        <f t="shared" si="6"/>
        <v>0</v>
      </c>
      <c r="L73" s="1"/>
      <c r="M73" s="1">
        <f t="shared" si="7"/>
        <v>0</v>
      </c>
      <c r="N73" s="1">
        <v>35.126999069452289</v>
      </c>
      <c r="O73" s="1"/>
      <c r="P73" s="167"/>
      <c r="Q73" s="173"/>
      <c r="R73" s="173"/>
      <c r="S73" s="167"/>
      <c r="Z73">
        <v>0</v>
      </c>
    </row>
    <row r="74" spans="1:26" ht="24.95" customHeight="1" x14ac:dyDescent="0.25">
      <c r="A74" s="171">
        <v>64</v>
      </c>
      <c r="B74" s="168" t="s">
        <v>470</v>
      </c>
      <c r="C74" s="172" t="s">
        <v>580</v>
      </c>
      <c r="D74" s="168" t="s">
        <v>581</v>
      </c>
      <c r="E74" s="168" t="s">
        <v>577</v>
      </c>
      <c r="F74" s="169">
        <v>6</v>
      </c>
      <c r="G74" s="179"/>
      <c r="H74" s="179"/>
      <c r="I74" s="179">
        <f t="shared" si="4"/>
        <v>0</v>
      </c>
      <c r="J74" s="168">
        <f t="shared" si="5"/>
        <v>210.76</v>
      </c>
      <c r="K74" s="1">
        <f t="shared" si="6"/>
        <v>0</v>
      </c>
      <c r="L74" s="1">
        <f>ROUND(F74*(G74),2)</f>
        <v>0</v>
      </c>
      <c r="M74" s="1"/>
      <c r="N74" s="1">
        <v>35.126999069452289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>
        <v>65</v>
      </c>
      <c r="B75" s="168" t="s">
        <v>470</v>
      </c>
      <c r="C75" s="172" t="s">
        <v>582</v>
      </c>
      <c r="D75" s="168" t="s">
        <v>583</v>
      </c>
      <c r="E75" s="168" t="s">
        <v>577</v>
      </c>
      <c r="F75" s="169">
        <v>1</v>
      </c>
      <c r="G75" s="179"/>
      <c r="H75" s="179"/>
      <c r="I75" s="179">
        <f t="shared" ref="I75:I106" si="8">ROUND(F75*(G75+H75),2)</f>
        <v>0</v>
      </c>
      <c r="J75" s="168">
        <f t="shared" si="5"/>
        <v>35.130000000000003</v>
      </c>
      <c r="K75" s="1">
        <f t="shared" si="6"/>
        <v>0</v>
      </c>
      <c r="L75" s="1">
        <f>ROUND(F75*(G75),2)</f>
        <v>0</v>
      </c>
      <c r="M75" s="1"/>
      <c r="N75" s="1">
        <v>35.126999069452289</v>
      </c>
      <c r="O75" s="1"/>
      <c r="P75" s="167"/>
      <c r="Q75" s="173"/>
      <c r="R75" s="173"/>
      <c r="S75" s="167"/>
      <c r="Z75">
        <v>0</v>
      </c>
    </row>
    <row r="76" spans="1:26" x14ac:dyDescent="0.25">
      <c r="A76" s="156"/>
      <c r="B76" s="156"/>
      <c r="C76" s="156"/>
      <c r="D76" s="156" t="s">
        <v>89</v>
      </c>
      <c r="E76" s="156"/>
      <c r="F76" s="167"/>
      <c r="G76" s="159"/>
      <c r="H76" s="159"/>
      <c r="I76" s="159">
        <f>ROUND((SUM(I10:I75))/1,2)</f>
        <v>0</v>
      </c>
      <c r="J76" s="156"/>
      <c r="K76" s="156"/>
      <c r="L76" s="156">
        <f>ROUND((SUM(L10:L75))/1,2)</f>
        <v>0</v>
      </c>
      <c r="M76" s="156">
        <f>ROUND((SUM(M10:M75))/1,2)</f>
        <v>0</v>
      </c>
      <c r="N76" s="156"/>
      <c r="O76" s="156"/>
      <c r="P76" s="174">
        <f>ROUND((SUM(P10:P75))/1,2)</f>
        <v>0</v>
      </c>
      <c r="S76" s="167">
        <f>ROUND((SUM(S10:S75))/1,2)</f>
        <v>0</v>
      </c>
    </row>
    <row r="77" spans="1:26" x14ac:dyDescent="0.25">
      <c r="A77" s="1"/>
      <c r="B77" s="1"/>
      <c r="C77" s="1"/>
      <c r="D77" s="1"/>
      <c r="E77" s="1"/>
      <c r="F77" s="163"/>
      <c r="G77" s="149"/>
      <c r="H77" s="149"/>
      <c r="I77" s="149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6"/>
      <c r="B78" s="156"/>
      <c r="C78" s="156"/>
      <c r="D78" s="2" t="s">
        <v>88</v>
      </c>
      <c r="E78" s="156"/>
      <c r="F78" s="167"/>
      <c r="G78" s="159"/>
      <c r="H78" s="159">
        <f>ROUND((SUM(M9:M77))/2,2)</f>
        <v>0</v>
      </c>
      <c r="I78" s="159">
        <f>ROUND((SUM(I9:I77))/2,2)</f>
        <v>0</v>
      </c>
      <c r="J78" s="156"/>
      <c r="K78" s="156"/>
      <c r="L78" s="156">
        <f>ROUND((SUM(L9:L77))/2,2)</f>
        <v>0</v>
      </c>
      <c r="M78" s="156">
        <f>ROUND((SUM(M9:M77))/2,2)</f>
        <v>0</v>
      </c>
      <c r="N78" s="156"/>
      <c r="O78" s="156"/>
      <c r="P78" s="174">
        <f>ROUND((SUM(P9:P77))/2,2)</f>
        <v>0</v>
      </c>
      <c r="S78" s="174">
        <f>ROUND((SUM(S9:S77))/2,2)</f>
        <v>0</v>
      </c>
    </row>
    <row r="79" spans="1:26" x14ac:dyDescent="0.25">
      <c r="A79" s="176"/>
      <c r="B79" s="176"/>
      <c r="C79" s="176"/>
      <c r="D79" s="176" t="s">
        <v>90</v>
      </c>
      <c r="E79" s="176"/>
      <c r="F79" s="177"/>
      <c r="G79" s="178"/>
      <c r="H79" s="178">
        <f>ROUND((SUM(M9:M78))/3,2)</f>
        <v>0</v>
      </c>
      <c r="I79" s="178">
        <f>ROUND((SUM(I9:I78))/3,2)</f>
        <v>0</v>
      </c>
      <c r="J79" s="176"/>
      <c r="K79" s="176">
        <f>ROUND((SUM(K9:K78))/3,2)</f>
        <v>0</v>
      </c>
      <c r="L79" s="176">
        <f>ROUND((SUM(L9:L78))/3,2)</f>
        <v>0</v>
      </c>
      <c r="M79" s="176">
        <f>ROUND((SUM(M9:M78))/3,2)</f>
        <v>0</v>
      </c>
      <c r="N79" s="176"/>
      <c r="O79" s="176"/>
      <c r="P79" s="177">
        <f>ROUND((SUM(P9:P78))/3,2)</f>
        <v>0</v>
      </c>
      <c r="S79" s="177">
        <f>ROUND((SUM(S9:S78))/3,2)</f>
        <v>0</v>
      </c>
      <c r="Z79">
        <f>(SUM(Z9:Z78))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Požiarnej zbrojnice obce Dlhé Klčovo / Elektroinštalácia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12109</vt:lpstr>
      <vt:lpstr>Rekap 12109</vt:lpstr>
      <vt:lpstr>SO 12109</vt:lpstr>
      <vt:lpstr>Kryci_list 13593</vt:lpstr>
      <vt:lpstr>Rekap 13593</vt:lpstr>
      <vt:lpstr>SO 13593</vt:lpstr>
      <vt:lpstr>'Rekap 12109'!Názvy_tlače</vt:lpstr>
      <vt:lpstr>'Rekap 13593'!Názvy_tlače</vt:lpstr>
      <vt:lpstr>'SO 12109'!Názvy_tlače</vt:lpstr>
      <vt:lpstr>'SO 13593'!Názvy_tlače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2018-11-20T09:20:28Z</dcterms:created>
  <dcterms:modified xsi:type="dcterms:W3CDTF">2018-11-21T08:30:17Z</dcterms:modified>
</cp:coreProperties>
</file>